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Users\uk019000\Desktop\新しいフォルダー\"/>
    </mc:Choice>
  </mc:AlternateContent>
  <bookViews>
    <workbookView xWindow="9600" yWindow="-15" windowWidth="9645" windowHeight="12585" tabRatio="800"/>
  </bookViews>
  <sheets>
    <sheet name="歳入予算項別" sheetId="26" r:id="rId1"/>
    <sheet name="歳出予算項別" sheetId="25" r:id="rId2"/>
  </sheets>
  <definedNames>
    <definedName name="_xlnm.Print_Area" localSheetId="1">歳出予算項別!$B$2:$M$47</definedName>
    <definedName name="_xlnm.Print_Area" localSheetId="0">歳入予算項別!$A$1:$L$64</definedName>
  </definedNames>
  <calcPr calcId="162913"/>
</workbook>
</file>

<file path=xl/calcChain.xml><?xml version="1.0" encoding="utf-8"?>
<calcChain xmlns="http://schemas.openxmlformats.org/spreadsheetml/2006/main">
  <c r="G63" i="26" l="1"/>
  <c r="I62" i="26"/>
  <c r="K62" i="26" s="1"/>
  <c r="G61" i="26"/>
  <c r="E61" i="26"/>
  <c r="I61" i="26" s="1"/>
  <c r="K61" i="26" s="1"/>
  <c r="I60" i="26"/>
  <c r="K60" i="26" s="1"/>
  <c r="I59" i="26"/>
  <c r="K59" i="26" s="1"/>
  <c r="I58" i="26"/>
  <c r="K58" i="26" s="1"/>
  <c r="G57" i="26"/>
  <c r="E57" i="26"/>
  <c r="I57" i="26" s="1"/>
  <c r="K57" i="26" s="1"/>
  <c r="K56" i="26"/>
  <c r="I56" i="26"/>
  <c r="G55" i="26"/>
  <c r="E55" i="26"/>
  <c r="I55" i="26" s="1"/>
  <c r="K55" i="26" s="1"/>
  <c r="K54" i="26"/>
  <c r="I54" i="26"/>
  <c r="G53" i="26"/>
  <c r="E53" i="26"/>
  <c r="I53" i="26" s="1"/>
  <c r="K53" i="26" s="1"/>
  <c r="I52" i="26"/>
  <c r="K52" i="26" s="1"/>
  <c r="G51" i="26"/>
  <c r="I51" i="26" s="1"/>
  <c r="K51" i="26" s="1"/>
  <c r="E51" i="26"/>
  <c r="I50" i="26"/>
  <c r="K50" i="26" s="1"/>
  <c r="G49" i="26"/>
  <c r="I49" i="26" s="1"/>
  <c r="K49" i="26" s="1"/>
  <c r="E49" i="26"/>
  <c r="I48" i="26"/>
  <c r="K48" i="26" s="1"/>
  <c r="I47" i="26"/>
  <c r="K47" i="26" s="1"/>
  <c r="I46" i="26"/>
  <c r="K46" i="26" s="1"/>
  <c r="G45" i="26"/>
  <c r="E45" i="26"/>
  <c r="I44" i="26"/>
  <c r="K44" i="26" s="1"/>
  <c r="I43" i="26"/>
  <c r="K43" i="26" s="1"/>
  <c r="K42" i="26"/>
  <c r="I42" i="26"/>
  <c r="G41" i="26"/>
  <c r="E41" i="26"/>
  <c r="I41" i="26" s="1"/>
  <c r="K41" i="26" s="1"/>
  <c r="I40" i="26"/>
  <c r="K40" i="26" s="1"/>
  <c r="I39" i="26"/>
  <c r="K39" i="26" s="1"/>
  <c r="G38" i="26"/>
  <c r="E38" i="26"/>
  <c r="I38" i="26" s="1"/>
  <c r="K38" i="26" s="1"/>
  <c r="I37" i="26"/>
  <c r="K37" i="26" s="1"/>
  <c r="K36" i="26"/>
  <c r="I36" i="26"/>
  <c r="G35" i="26"/>
  <c r="E35" i="26"/>
  <c r="I35" i="26" s="1"/>
  <c r="K35" i="26" s="1"/>
  <c r="I34" i="26"/>
  <c r="K34" i="26" s="1"/>
  <c r="G33" i="26"/>
  <c r="I33" i="26" s="1"/>
  <c r="K33" i="26" s="1"/>
  <c r="E33" i="26"/>
  <c r="I32" i="26"/>
  <c r="K32" i="26" s="1"/>
  <c r="G31" i="26"/>
  <c r="I31" i="26" s="1"/>
  <c r="K31" i="26" s="1"/>
  <c r="E31" i="26"/>
  <c r="I30" i="26"/>
  <c r="K30" i="26" s="1"/>
  <c r="I29" i="26"/>
  <c r="K29" i="26" s="1"/>
  <c r="G28" i="26"/>
  <c r="E28" i="26"/>
  <c r="I28" i="26" s="1"/>
  <c r="K28" i="26" s="1"/>
  <c r="K27" i="26"/>
  <c r="I27" i="26"/>
  <c r="G26" i="26"/>
  <c r="E26" i="26"/>
  <c r="I26" i="26" s="1"/>
  <c r="K26" i="26" s="1"/>
  <c r="K25" i="26"/>
  <c r="I25" i="26"/>
  <c r="G24" i="26"/>
  <c r="E24" i="26"/>
  <c r="I24" i="26" s="1"/>
  <c r="K24" i="26" s="1"/>
  <c r="I23" i="26"/>
  <c r="K23" i="26" s="1"/>
  <c r="G22" i="26"/>
  <c r="I22" i="26" s="1"/>
  <c r="K22" i="26" s="1"/>
  <c r="E22" i="26"/>
  <c r="I21" i="26"/>
  <c r="K21" i="26" s="1"/>
  <c r="G20" i="26"/>
  <c r="I20" i="26" s="1"/>
  <c r="K20" i="26" s="1"/>
  <c r="E20" i="26"/>
  <c r="I19" i="26"/>
  <c r="K19" i="26" s="1"/>
  <c r="I18" i="26"/>
  <c r="K18" i="26" s="1"/>
  <c r="G18" i="26"/>
  <c r="E18" i="26"/>
  <c r="I17" i="26"/>
  <c r="K17" i="26" s="1"/>
  <c r="G16" i="26"/>
  <c r="E16" i="26"/>
  <c r="I16" i="26" s="1"/>
  <c r="K16" i="26" s="1"/>
  <c r="I15" i="26"/>
  <c r="K15" i="26" s="1"/>
  <c r="G14" i="26"/>
  <c r="E14" i="26"/>
  <c r="I14" i="26" s="1"/>
  <c r="K14" i="26" s="1"/>
  <c r="I13" i="26"/>
  <c r="K13" i="26" s="1"/>
  <c r="I12" i="26"/>
  <c r="K12" i="26" s="1"/>
  <c r="I11" i="26"/>
  <c r="K11" i="26" s="1"/>
  <c r="G10" i="26"/>
  <c r="E10" i="26"/>
  <c r="I9" i="26"/>
  <c r="K9" i="26" s="1"/>
  <c r="K8" i="26"/>
  <c r="I8" i="26"/>
  <c r="I7" i="26"/>
  <c r="K7" i="26" s="1"/>
  <c r="I6" i="26"/>
  <c r="K6" i="26" s="1"/>
  <c r="I5" i="26"/>
  <c r="K5" i="26" s="1"/>
  <c r="G4" i="26"/>
  <c r="I4" i="26" s="1"/>
  <c r="E4" i="26"/>
  <c r="I45" i="26" l="1"/>
  <c r="K45" i="26" s="1"/>
  <c r="E63" i="26"/>
  <c r="K4" i="26"/>
  <c r="I10" i="26"/>
  <c r="K10" i="26" s="1"/>
  <c r="I63" i="26" l="1"/>
  <c r="K63" i="26" s="1"/>
  <c r="F44" i="25" l="1"/>
  <c r="H46" i="25"/>
  <c r="H44" i="25"/>
  <c r="H42" i="25"/>
  <c r="H40" i="25"/>
  <c r="H34" i="25"/>
  <c r="H32" i="25"/>
  <c r="H26" i="25"/>
  <c r="H24" i="25"/>
  <c r="H21" i="25"/>
  <c r="H18" i="25"/>
  <c r="H14" i="25"/>
  <c r="H7" i="25"/>
  <c r="H5" i="25"/>
  <c r="F34" i="25" l="1"/>
  <c r="L39" i="25" l="1"/>
  <c r="L38" i="25"/>
  <c r="L37" i="25"/>
  <c r="L36" i="25"/>
  <c r="L35" i="25"/>
  <c r="J36" i="25"/>
  <c r="J37" i="25"/>
  <c r="J38" i="25"/>
  <c r="J39" i="25"/>
  <c r="J40" i="25"/>
  <c r="J41" i="25"/>
  <c r="J35" i="25"/>
  <c r="L44" i="25"/>
  <c r="F42" i="25"/>
  <c r="F40" i="25"/>
  <c r="F32" i="25"/>
  <c r="F26" i="25"/>
  <c r="L26" i="25" s="1"/>
  <c r="F24" i="25"/>
  <c r="F21" i="25"/>
  <c r="L21" i="25" s="1"/>
  <c r="F18" i="25"/>
  <c r="F14" i="25"/>
  <c r="F7" i="25"/>
  <c r="L7" i="25" s="1"/>
  <c r="F5" i="25"/>
  <c r="L45" i="25"/>
  <c r="J45" i="25"/>
  <c r="L43" i="25"/>
  <c r="J43" i="25"/>
  <c r="L41" i="25"/>
  <c r="L40" i="25"/>
  <c r="L33" i="25"/>
  <c r="J33" i="25"/>
  <c r="L31" i="25"/>
  <c r="J31" i="25"/>
  <c r="L30" i="25"/>
  <c r="J30" i="25"/>
  <c r="L29" i="25"/>
  <c r="J29" i="25"/>
  <c r="L28" i="25"/>
  <c r="J28" i="25"/>
  <c r="L27" i="25"/>
  <c r="J27" i="25"/>
  <c r="L25" i="25"/>
  <c r="J25" i="25"/>
  <c r="L23" i="25"/>
  <c r="J23" i="25"/>
  <c r="L22" i="25"/>
  <c r="J22" i="25"/>
  <c r="L20" i="25"/>
  <c r="J20" i="25"/>
  <c r="L19" i="25"/>
  <c r="J19" i="25"/>
  <c r="L17" i="25"/>
  <c r="J17" i="25"/>
  <c r="L16" i="25"/>
  <c r="J16" i="25"/>
  <c r="L15" i="25"/>
  <c r="J15" i="25"/>
  <c r="L13" i="25"/>
  <c r="J13" i="25"/>
  <c r="L12" i="25"/>
  <c r="J12" i="25"/>
  <c r="L11" i="25"/>
  <c r="J11" i="25"/>
  <c r="L10" i="25"/>
  <c r="J10" i="25"/>
  <c r="L9" i="25"/>
  <c r="J9" i="25"/>
  <c r="L8" i="25"/>
  <c r="J8" i="25"/>
  <c r="L6" i="25"/>
  <c r="J6" i="25"/>
  <c r="L5" i="25" l="1"/>
  <c r="F46" i="25"/>
  <c r="L42" i="25"/>
  <c r="L14" i="25"/>
  <c r="L18" i="25"/>
  <c r="L32" i="25"/>
  <c r="L24" i="25"/>
  <c r="L34" i="25"/>
  <c r="J5" i="25"/>
  <c r="J18" i="25"/>
  <c r="J21" i="25"/>
  <c r="J24" i="25"/>
  <c r="J32" i="25"/>
  <c r="J44" i="25"/>
  <c r="J7" i="25"/>
  <c r="J14" i="25"/>
  <c r="J26" i="25"/>
  <c r="J34" i="25"/>
  <c r="J42" i="25"/>
  <c r="L46" i="25" l="1"/>
  <c r="J46" i="25"/>
</calcChain>
</file>

<file path=xl/comments1.xml><?xml version="1.0" encoding="utf-8"?>
<comments xmlns="http://schemas.openxmlformats.org/spreadsheetml/2006/main">
  <authors>
    <author>財政係</author>
    <author>南箕輪村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財政係:</t>
        </r>
        <r>
          <rPr>
            <sz val="9"/>
            <color indexed="81"/>
            <rFont val="ＭＳ Ｐゴシック"/>
            <family val="3"/>
            <charset val="128"/>
          </rPr>
          <t xml:space="preserve">
RKK 歳出予算科目集計表　出力レベル3より</t>
        </r>
      </text>
    </comment>
    <comment ref="B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南箕輪村:</t>
        </r>
        <r>
          <rPr>
            <sz val="9"/>
            <color indexed="81"/>
            <rFont val="ＭＳ Ｐゴシック"/>
            <family val="3"/>
            <charset val="128"/>
          </rPr>
          <t xml:space="preserve">
村の歳出の行政目的による分類。議会費、総務費、民生費、衛生費、労働費、農林業費、商工費、土木費、消防費、教育費など。</t>
        </r>
      </text>
    </comment>
    <comment ref="C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南箕輪村:</t>
        </r>
        <r>
          <rPr>
            <sz val="9"/>
            <color indexed="81"/>
            <rFont val="ＭＳ Ｐゴシック"/>
            <family val="3"/>
            <charset val="128"/>
          </rPr>
          <t xml:space="preserve">
村議会を運営するための経費</t>
        </r>
      </text>
    </comment>
    <comment ref="C7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南箕輪村:</t>
        </r>
        <r>
          <rPr>
            <sz val="9"/>
            <color indexed="81"/>
            <rFont val="ＭＳ Ｐゴシック"/>
            <family val="3"/>
            <charset val="128"/>
          </rPr>
          <t xml:space="preserve">
自治振興、広報、戸籍、住民票、選挙、統計など役場を運営するための全般的な経費。</t>
        </r>
      </text>
    </comment>
    <comment ref="C1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南箕輪村:</t>
        </r>
        <r>
          <rPr>
            <sz val="9"/>
            <color indexed="81"/>
            <rFont val="ＭＳ Ｐゴシック"/>
            <family val="3"/>
            <charset val="128"/>
          </rPr>
          <t xml:space="preserve">
高齢者、傷害者、乳幼児に対する福祉など、安定した社会生活を保障するための経費。</t>
        </r>
      </text>
    </comment>
    <comment ref="C1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南箕輪村:</t>
        </r>
        <r>
          <rPr>
            <sz val="9"/>
            <color indexed="81"/>
            <rFont val="ＭＳ Ｐゴシック"/>
            <family val="3"/>
            <charset val="128"/>
          </rPr>
          <t xml:space="preserve">
健康の維持増進、休日診療、ごみ処理やし尿処理など、市民の健康で衛生的な生活を維持するための経費。</t>
        </r>
      </text>
    </comment>
    <comment ref="C21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南箕輪村:</t>
        </r>
        <r>
          <rPr>
            <sz val="9"/>
            <color indexed="81"/>
            <rFont val="ＭＳ Ｐゴシック"/>
            <family val="3"/>
            <charset val="128"/>
          </rPr>
          <t xml:space="preserve">
農業委員会の運営や農業の振興のための経費。</t>
        </r>
      </text>
    </comment>
    <comment ref="C2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南箕輪村:</t>
        </r>
        <r>
          <rPr>
            <sz val="9"/>
            <color indexed="81"/>
            <rFont val="ＭＳ Ｐゴシック"/>
            <family val="3"/>
            <charset val="128"/>
          </rPr>
          <t xml:space="preserve">
商工業の振興の経費。</t>
        </r>
      </text>
    </comment>
    <comment ref="C2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南箕輪村:</t>
        </r>
        <r>
          <rPr>
            <sz val="9"/>
            <color indexed="81"/>
            <rFont val="ＭＳ Ｐゴシック"/>
            <family val="3"/>
            <charset val="128"/>
          </rPr>
          <t xml:space="preserve">
道路、橋、河川、公園、さとやまの整備、都市計画などの経費。</t>
        </r>
      </text>
    </comment>
    <comment ref="C3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南箕輪村:</t>
        </r>
        <r>
          <rPr>
            <sz val="9"/>
            <color indexed="81"/>
            <rFont val="ＭＳ Ｐゴシック"/>
            <family val="3"/>
            <charset val="128"/>
          </rPr>
          <t xml:space="preserve">
消防署、消防団や救急活動のための経費。</t>
        </r>
      </text>
    </comment>
    <comment ref="C3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南箕輪村:</t>
        </r>
        <r>
          <rPr>
            <sz val="9"/>
            <color indexed="81"/>
            <rFont val="ＭＳ Ｐゴシック"/>
            <family val="3"/>
            <charset val="128"/>
          </rPr>
          <t xml:space="preserve">
小中学校や給食センター、総合体育施設の管理運営など教育関係の経費。</t>
        </r>
      </text>
    </comment>
    <comment ref="C4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南箕輪村:</t>
        </r>
        <r>
          <rPr>
            <sz val="9"/>
            <color indexed="81"/>
            <rFont val="ＭＳ Ｐゴシック"/>
            <family val="3"/>
            <charset val="128"/>
          </rPr>
          <t xml:space="preserve">
自然災害による被害を受けた施設を原形に復旧するための経費。</t>
        </r>
      </text>
    </comment>
    <comment ref="C4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南箕輪村:</t>
        </r>
        <r>
          <rPr>
            <sz val="9"/>
            <color indexed="81"/>
            <rFont val="ＭＳ Ｐゴシック"/>
            <family val="3"/>
            <charset val="128"/>
          </rPr>
          <t xml:space="preserve">
地方債の元金及び利子の支払いに要する経費。　</t>
        </r>
      </text>
    </comment>
    <comment ref="C4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南箕輪村:</t>
        </r>
        <r>
          <rPr>
            <sz val="9"/>
            <color indexed="81"/>
            <rFont val="ＭＳ Ｐゴシック"/>
            <family val="3"/>
            <charset val="128"/>
          </rPr>
          <t xml:space="preserve">
予算外の支出や予算を超過した時に充当する目的外予算。</t>
        </r>
      </text>
    </comment>
  </commentList>
</comments>
</file>

<file path=xl/sharedStrings.xml><?xml version="1.0" encoding="utf-8"?>
<sst xmlns="http://schemas.openxmlformats.org/spreadsheetml/2006/main" count="204" uniqueCount="130">
  <si>
    <t>０５</t>
  </si>
  <si>
    <t>０４</t>
  </si>
  <si>
    <t>０６</t>
  </si>
  <si>
    <t>０７</t>
  </si>
  <si>
    <t>１０</t>
  </si>
  <si>
    <t>１４</t>
  </si>
  <si>
    <t>０３</t>
  </si>
  <si>
    <t>０１</t>
  </si>
  <si>
    <t>０２</t>
  </si>
  <si>
    <t>１２</t>
  </si>
  <si>
    <t>（単位 ： 千円，％）</t>
  </si>
  <si>
    <t>公 債 費</t>
  </si>
  <si>
    <t>１</t>
  </si>
  <si>
    <t>議 会 費</t>
  </si>
  <si>
    <t>２</t>
  </si>
  <si>
    <t>総 務 費</t>
  </si>
  <si>
    <t>総務管理費</t>
  </si>
  <si>
    <t>徴 税 費</t>
  </si>
  <si>
    <t>選 挙 費</t>
  </si>
  <si>
    <t>統計調査費</t>
  </si>
  <si>
    <t>監査委員費</t>
  </si>
  <si>
    <t>３</t>
  </si>
  <si>
    <t>民 生 費</t>
  </si>
  <si>
    <t>社会福祉費</t>
  </si>
  <si>
    <t>児童福祉費</t>
  </si>
  <si>
    <t>災害救助費</t>
  </si>
  <si>
    <t>４</t>
  </si>
  <si>
    <t>衛 生 費</t>
  </si>
  <si>
    <t>保健衛生費</t>
  </si>
  <si>
    <t>清 掃 費</t>
  </si>
  <si>
    <t>６</t>
  </si>
  <si>
    <t>農林水産業費</t>
  </si>
  <si>
    <t>農 業 費</t>
  </si>
  <si>
    <t>林 業 費</t>
  </si>
  <si>
    <t>７</t>
  </si>
  <si>
    <t>商 工 費</t>
  </si>
  <si>
    <t>８</t>
  </si>
  <si>
    <t>土 木 費</t>
  </si>
  <si>
    <t>土木管理費</t>
  </si>
  <si>
    <t>道路橋梁費</t>
  </si>
  <si>
    <t>河 川 費</t>
  </si>
  <si>
    <t>都市計画費</t>
  </si>
  <si>
    <t>住 宅 費</t>
  </si>
  <si>
    <t>９</t>
  </si>
  <si>
    <t>消 防 費</t>
  </si>
  <si>
    <t>教 育 費</t>
  </si>
  <si>
    <t>教育総務費</t>
  </si>
  <si>
    <t>小学校費</t>
  </si>
  <si>
    <t>中学校費</t>
  </si>
  <si>
    <t>社会教育費</t>
  </si>
  <si>
    <t>保健体育費</t>
  </si>
  <si>
    <t>予 備 費</t>
  </si>
  <si>
    <t>(A)-(B)=(C)</t>
    <phoneticPr fontId="2"/>
  </si>
  <si>
    <t>(C)/(B)</t>
    <phoneticPr fontId="2"/>
  </si>
  <si>
    <t>当初予算</t>
    <rPh sb="0" eb="2">
      <t>トウショ</t>
    </rPh>
    <rPh sb="2" eb="4">
      <t>ヨサン</t>
    </rPh>
    <phoneticPr fontId="2"/>
  </si>
  <si>
    <t>【 歳出（目的別） 】</t>
    <rPh sb="2" eb="4">
      <t>サイシュツ</t>
    </rPh>
    <rPh sb="5" eb="7">
      <t>モクテキ</t>
    </rPh>
    <rPh sb="7" eb="8">
      <t>ベツ</t>
    </rPh>
    <phoneticPr fontId="2"/>
  </si>
  <si>
    <t>款</t>
  </si>
  <si>
    <t>項</t>
  </si>
  <si>
    <t>比　　　較</t>
    <rPh sb="0" eb="1">
      <t>ヒ</t>
    </rPh>
    <rPh sb="4" eb="5">
      <t>クラ</t>
    </rPh>
    <phoneticPr fontId="2"/>
  </si>
  <si>
    <t>戸籍・住民基本台帳費</t>
    <phoneticPr fontId="2"/>
  </si>
  <si>
    <t>０４</t>
    <phoneticPr fontId="2"/>
  </si>
  <si>
    <t>１１</t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</si>
  <si>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</si>
  <si>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農林施設災害復旧費</t>
    <rPh sb="0" eb="2">
      <t>ノウリン</t>
    </rPh>
    <rPh sb="2" eb="4">
      <t>シセツ</t>
    </rPh>
    <rPh sb="4" eb="6">
      <t>サイガイ</t>
    </rPh>
    <rPh sb="6" eb="8">
      <t>フッキュウ</t>
    </rPh>
    <rPh sb="8" eb="9">
      <t>ヒ</t>
    </rPh>
    <phoneticPr fontId="2"/>
  </si>
  <si>
    <t>歳　　　出　　　合　　　計</t>
    <phoneticPr fontId="2"/>
  </si>
  <si>
    <t>※四捨五入の関係で構成比合計が100％にならない場合があります。</t>
    <phoneticPr fontId="3"/>
  </si>
  <si>
    <t>令和３年度(A)</t>
    <rPh sb="0" eb="2">
      <t>レイワ</t>
    </rPh>
    <rPh sb="3" eb="5">
      <t>１０ネンド</t>
    </rPh>
    <phoneticPr fontId="2"/>
  </si>
  <si>
    <t>令和２年度(B)</t>
    <rPh sb="0" eb="2">
      <t>レイワ</t>
    </rPh>
    <rPh sb="3" eb="5">
      <t>ネンド</t>
    </rPh>
    <phoneticPr fontId="2"/>
  </si>
  <si>
    <t>肉付け予算</t>
    <rPh sb="0" eb="1">
      <t>ニク</t>
    </rPh>
    <rPh sb="1" eb="2">
      <t>ヅ</t>
    </rPh>
    <rPh sb="3" eb="5">
      <t>ヨサン</t>
    </rPh>
    <phoneticPr fontId="2"/>
  </si>
  <si>
    <t>【 歳 入 】</t>
    <rPh sb="2" eb="5">
      <t>サイニュウ</t>
    </rPh>
    <phoneticPr fontId="2"/>
  </si>
  <si>
    <t>（単位 ： 千円，％）</t>
    <rPh sb="1" eb="3">
      <t>タンイ</t>
    </rPh>
    <rPh sb="6" eb="8">
      <t>センエン</t>
    </rPh>
    <phoneticPr fontId="2"/>
  </si>
  <si>
    <t>款</t>
    <rPh sb="0" eb="1">
      <t>カン</t>
    </rPh>
    <phoneticPr fontId="2"/>
  </si>
  <si>
    <t>項</t>
    <rPh sb="0" eb="1">
      <t>コウ</t>
    </rPh>
    <phoneticPr fontId="2"/>
  </si>
  <si>
    <t>比　　較</t>
    <rPh sb="0" eb="1">
      <t>ヒ</t>
    </rPh>
    <rPh sb="3" eb="4">
      <t>クラ</t>
    </rPh>
    <phoneticPr fontId="2"/>
  </si>
  <si>
    <t>村　　　税</t>
    <rPh sb="0" eb="5">
      <t>ソンゼイ</t>
    </rPh>
    <phoneticPr fontId="2"/>
  </si>
  <si>
    <t>01</t>
    <phoneticPr fontId="2"/>
  </si>
  <si>
    <t>村 民 税</t>
    <rPh sb="0" eb="3">
      <t>ソンミン</t>
    </rPh>
    <rPh sb="4" eb="5">
      <t>ゼイ</t>
    </rPh>
    <phoneticPr fontId="2"/>
  </si>
  <si>
    <t>02</t>
    <phoneticPr fontId="2"/>
  </si>
  <si>
    <t>固定資産税</t>
    <rPh sb="0" eb="5">
      <t>コテイシサンゼイ</t>
    </rPh>
    <phoneticPr fontId="2"/>
  </si>
  <si>
    <t>03</t>
    <phoneticPr fontId="2"/>
  </si>
  <si>
    <t>軽自動車税</t>
    <rPh sb="0" eb="5">
      <t>ケイジドウシャゼイ</t>
    </rPh>
    <phoneticPr fontId="2"/>
  </si>
  <si>
    <t>04</t>
    <phoneticPr fontId="2"/>
  </si>
  <si>
    <t>村たばこ税</t>
    <rPh sb="0" eb="1">
      <t>ムラ</t>
    </rPh>
    <rPh sb="4" eb="5">
      <t>ゼイ</t>
    </rPh>
    <phoneticPr fontId="2"/>
  </si>
  <si>
    <t>10</t>
    <phoneticPr fontId="2"/>
  </si>
  <si>
    <t>入 湯 税</t>
    <rPh sb="0" eb="3">
      <t>ニュウトウ</t>
    </rPh>
    <rPh sb="4" eb="5">
      <t>ゼイ</t>
    </rPh>
    <phoneticPr fontId="2"/>
  </si>
  <si>
    <t>地方譲与税</t>
    <rPh sb="0" eb="2">
      <t>チホウ</t>
    </rPh>
    <rPh sb="2" eb="4">
      <t>ジョウヨ</t>
    </rPh>
    <rPh sb="4" eb="5">
      <t>ゼイ</t>
    </rPh>
    <phoneticPr fontId="2"/>
  </si>
  <si>
    <t>地方揮発油譲与税</t>
    <rPh sb="0" eb="2">
      <t>チホウ</t>
    </rPh>
    <rPh sb="2" eb="4">
      <t>キハツ</t>
    </rPh>
    <rPh sb="4" eb="5">
      <t>アブラ</t>
    </rPh>
    <rPh sb="5" eb="7">
      <t>ジョウヨ</t>
    </rPh>
    <rPh sb="7" eb="8">
      <t>ゼイ</t>
    </rPh>
    <phoneticPr fontId="2"/>
  </si>
  <si>
    <t>自動車重量譲与税</t>
    <rPh sb="0" eb="3">
      <t>ジドウシャ</t>
    </rPh>
    <rPh sb="3" eb="5">
      <t>ジュウリョウ</t>
    </rPh>
    <rPh sb="5" eb="7">
      <t>ジョウヨ</t>
    </rPh>
    <rPh sb="7" eb="8">
      <t>ゼイ</t>
    </rPh>
    <phoneticPr fontId="2"/>
  </si>
  <si>
    <t>森林環境譲与税</t>
    <rPh sb="0" eb="2">
      <t>シンリン</t>
    </rPh>
    <rPh sb="2" eb="4">
      <t>カンキョウ</t>
    </rPh>
    <rPh sb="4" eb="6">
      <t>ジョウヨ</t>
    </rPh>
    <rPh sb="6" eb="7">
      <t>ゼイ</t>
    </rPh>
    <phoneticPr fontId="3"/>
  </si>
  <si>
    <t>利子割交付金</t>
    <rPh sb="0" eb="2">
      <t>リシ</t>
    </rPh>
    <rPh sb="2" eb="3">
      <t>ワリ</t>
    </rPh>
    <rPh sb="3" eb="6">
      <t>コウフキン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</si>
  <si>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</si>
  <si>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2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</si>
  <si>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2"/>
  </si>
  <si>
    <t>法人事業税交付金</t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</si>
  <si>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</si>
  <si>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2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</si>
  <si>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</si>
  <si>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</si>
  <si>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個人住民税減収補填特例交付金</t>
    <rPh sb="0" eb="2">
      <t>コジン</t>
    </rPh>
    <rPh sb="2" eb="5">
      <t>ジュウミンゼイ</t>
    </rPh>
    <rPh sb="5" eb="7">
      <t>ゲンシュウ</t>
    </rPh>
    <rPh sb="7" eb="9">
      <t>ホテン</t>
    </rPh>
    <rPh sb="9" eb="11">
      <t>トクレイ</t>
    </rPh>
    <rPh sb="11" eb="14">
      <t>コウフキン</t>
    </rPh>
    <phoneticPr fontId="2"/>
  </si>
  <si>
    <t>自動車税等減収補填特例交付金</t>
    <phoneticPr fontId="3"/>
  </si>
  <si>
    <t>地方交付税</t>
    <rPh sb="0" eb="5">
      <t>チホウコウフゼイ</t>
    </rPh>
    <phoneticPr fontId="2"/>
  </si>
  <si>
    <t>交通安全対策特別交付金</t>
    <rPh sb="0" eb="2">
      <t>コウツウ</t>
    </rPh>
    <rPh sb="2" eb="6">
      <t>アンゼンタイサク</t>
    </rPh>
    <rPh sb="6" eb="8">
      <t>トクベツ</t>
    </rPh>
    <rPh sb="8" eb="11">
      <t>コウフキン</t>
    </rPh>
    <phoneticPr fontId="2"/>
  </si>
  <si>
    <t>分担金及び負担金</t>
    <rPh sb="0" eb="3">
      <t>ブンタンキン</t>
    </rPh>
    <rPh sb="3" eb="4">
      <t>オヨ</t>
    </rPh>
    <rPh sb="5" eb="8">
      <t>フタンキン</t>
    </rPh>
    <phoneticPr fontId="2"/>
  </si>
  <si>
    <t>分 担 金</t>
    <rPh sb="0" eb="1">
      <t>ブン</t>
    </rPh>
    <rPh sb="2" eb="3">
      <t>タン</t>
    </rPh>
    <rPh sb="4" eb="5">
      <t>カネ</t>
    </rPh>
    <phoneticPr fontId="2"/>
  </si>
  <si>
    <t>負 担 金</t>
    <rPh sb="0" eb="5">
      <t>フタンキン</t>
    </rPh>
    <phoneticPr fontId="2"/>
  </si>
  <si>
    <t>使用料及び手数料</t>
    <rPh sb="0" eb="3">
      <t>シヨウリョウ</t>
    </rPh>
    <rPh sb="3" eb="4">
      <t>オヨ</t>
    </rPh>
    <rPh sb="5" eb="8">
      <t>テスウリョウ</t>
    </rPh>
    <phoneticPr fontId="2"/>
  </si>
  <si>
    <t>使 用 料</t>
    <rPh sb="0" eb="5">
      <t>シヨウリョウ</t>
    </rPh>
    <phoneticPr fontId="2"/>
  </si>
  <si>
    <t>手 数 料</t>
    <rPh sb="0" eb="5">
      <t>テスウリョウ</t>
    </rPh>
    <phoneticPr fontId="2"/>
  </si>
  <si>
    <t>国庫支出金</t>
    <rPh sb="0" eb="5">
      <t>コッコシシュツキン</t>
    </rPh>
    <phoneticPr fontId="2"/>
  </si>
  <si>
    <t>国庫負担金</t>
    <rPh sb="0" eb="2">
      <t>コッコ</t>
    </rPh>
    <rPh sb="2" eb="5">
      <t>フタンキン</t>
    </rPh>
    <phoneticPr fontId="2"/>
  </si>
  <si>
    <t>国庫補助金</t>
    <rPh sb="0" eb="5">
      <t>コッコホジョキン</t>
    </rPh>
    <phoneticPr fontId="2"/>
  </si>
  <si>
    <t>委 託 金</t>
    <rPh sb="0" eb="3">
      <t>イタク</t>
    </rPh>
    <rPh sb="4" eb="5">
      <t>カネ</t>
    </rPh>
    <phoneticPr fontId="2"/>
  </si>
  <si>
    <t>県支出金</t>
    <rPh sb="0" eb="1">
      <t>ケン</t>
    </rPh>
    <rPh sb="1" eb="4">
      <t>シシュツキン</t>
    </rPh>
    <phoneticPr fontId="2"/>
  </si>
  <si>
    <t>県負担金</t>
    <rPh sb="0" eb="1">
      <t>ケン</t>
    </rPh>
    <rPh sb="1" eb="4">
      <t>フタンキン</t>
    </rPh>
    <phoneticPr fontId="2"/>
  </si>
  <si>
    <t>県補助金</t>
    <rPh sb="0" eb="1">
      <t>ケン</t>
    </rPh>
    <rPh sb="1" eb="4">
      <t>コッコホジョキン</t>
    </rPh>
    <phoneticPr fontId="2"/>
  </si>
  <si>
    <t>財産収入</t>
    <rPh sb="0" eb="2">
      <t>ザイサン</t>
    </rPh>
    <rPh sb="2" eb="4">
      <t>シュウニュウ</t>
    </rPh>
    <phoneticPr fontId="2"/>
  </si>
  <si>
    <t>財産運用収入</t>
    <rPh sb="0" eb="2">
      <t>ザイサン</t>
    </rPh>
    <rPh sb="2" eb="4">
      <t>ウンヨウ</t>
    </rPh>
    <rPh sb="4" eb="6">
      <t>シュウニュウ</t>
    </rPh>
    <phoneticPr fontId="2"/>
  </si>
  <si>
    <t>寄 附 金</t>
    <rPh sb="0" eb="1">
      <t>ヨ</t>
    </rPh>
    <rPh sb="2" eb="3">
      <t>フ</t>
    </rPh>
    <rPh sb="4" eb="5">
      <t>キン</t>
    </rPh>
    <phoneticPr fontId="2"/>
  </si>
  <si>
    <t>繰 入 金</t>
    <rPh sb="0" eb="5">
      <t>クリイレキン</t>
    </rPh>
    <phoneticPr fontId="2"/>
  </si>
  <si>
    <t>基金繰入金</t>
    <rPh sb="0" eb="2">
      <t>キキン</t>
    </rPh>
    <rPh sb="2" eb="5">
      <t>クリイレキン</t>
    </rPh>
    <phoneticPr fontId="2"/>
  </si>
  <si>
    <t>繰 越 金</t>
    <rPh sb="0" eb="5">
      <t>クリコシキン</t>
    </rPh>
    <phoneticPr fontId="2"/>
  </si>
  <si>
    <t>諸 収 入</t>
    <rPh sb="0" eb="5">
      <t>ショシュウニュウ</t>
    </rPh>
    <phoneticPr fontId="2"/>
  </si>
  <si>
    <t>延滞金加算金及び過料</t>
    <rPh sb="0" eb="2">
      <t>エンタイ</t>
    </rPh>
    <rPh sb="2" eb="3">
      <t>カネ</t>
    </rPh>
    <rPh sb="3" eb="6">
      <t>カサンキン</t>
    </rPh>
    <rPh sb="6" eb="7">
      <t>オヨ</t>
    </rPh>
    <rPh sb="8" eb="10">
      <t>カリョウ</t>
    </rPh>
    <phoneticPr fontId="2"/>
  </si>
  <si>
    <t>預金利子</t>
    <rPh sb="0" eb="4">
      <t>ヨキンリシ</t>
    </rPh>
    <phoneticPr fontId="2"/>
  </si>
  <si>
    <t>05</t>
    <phoneticPr fontId="2"/>
  </si>
  <si>
    <t>雑　入</t>
    <rPh sb="0" eb="1">
      <t>ザツ</t>
    </rPh>
    <rPh sb="2" eb="3">
      <t>ニュウ</t>
    </rPh>
    <phoneticPr fontId="2"/>
  </si>
  <si>
    <t>村　　　債</t>
    <rPh sb="0" eb="1">
      <t>ソン</t>
    </rPh>
    <rPh sb="4" eb="5">
      <t>サイ</t>
    </rPh>
    <phoneticPr fontId="2"/>
  </si>
  <si>
    <t>村　債</t>
    <rPh sb="0" eb="1">
      <t>ムラ</t>
    </rPh>
    <rPh sb="2" eb="3">
      <t>サイ</t>
    </rPh>
    <phoneticPr fontId="2"/>
  </si>
  <si>
    <t>歳　　入　　合　　計</t>
    <rPh sb="0" eb="4">
      <t>サイニュウ</t>
    </rPh>
    <rPh sb="6" eb="10">
      <t>ゴウケイ</t>
    </rPh>
    <phoneticPr fontId="2"/>
  </si>
  <si>
    <t>※四捨五入の関係で構成比合計が100％にならない場合があります。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</si>
</sst>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,##0;&quot;△ &quot;#,##0"/>
    <numFmt numFmtId="177" formatCode="0.0%;&quot;△&quot;0.0%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color indexed="10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5">
    <xf numFmtId="0" fontId="0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217">
    <xf numFmtId="0" fontId="0" fillId="0" borderId="0" xfId="0"/>
    <xf numFmtId="0" fontId="0" fillId="0" borderId="0" xfId="0" applyProtection="1">
      <protection locked="0"/>
    </xf>
    <xf numFmtId="38" fontId="13" fillId="3" borderId="11" xfId="3" applyFont="1" applyFill="1" applyBorder="1" applyAlignment="1" applyProtection="1">
      <alignment vertical="center"/>
      <protection locked="0"/>
    </xf>
    <xf numFmtId="38" fontId="13" fillId="3" borderId="6" xfId="3" applyFont="1" applyFill="1" applyBorder="1" applyAlignment="1" applyProtection="1">
      <alignment vertical="center"/>
      <protection locked="0"/>
    </xf>
    <xf numFmtId="38" fontId="13" fillId="3" borderId="16" xfId="3" applyFont="1" applyFill="1" applyBorder="1" applyAlignment="1" applyProtection="1">
      <alignment vertical="center"/>
      <protection locked="0"/>
    </xf>
    <xf numFmtId="38" fontId="10" fillId="3" borderId="22" xfId="3" applyFont="1" applyFill="1" applyBorder="1" applyAlignment="1" applyProtection="1">
      <alignment vertical="center"/>
    </xf>
    <xf numFmtId="38" fontId="4" fillId="2" borderId="0" xfId="3" applyFont="1" applyFill="1" applyAlignment="1" applyProtection="1">
      <alignment vertical="center"/>
      <protection locked="0"/>
    </xf>
    <xf numFmtId="38" fontId="5" fillId="2" borderId="0" xfId="3" applyFont="1" applyFill="1" applyAlignment="1" applyProtection="1">
      <alignment vertical="center"/>
      <protection locked="0"/>
    </xf>
    <xf numFmtId="38" fontId="4" fillId="2" borderId="0" xfId="3" applyFont="1" applyFill="1" applyAlignment="1" applyProtection="1">
      <alignment horizontal="center" vertical="center"/>
      <protection locked="0"/>
    </xf>
    <xf numFmtId="38" fontId="4" fillId="2" borderId="0" xfId="3" applyFont="1" applyFill="1" applyProtection="1">
      <protection locked="0"/>
    </xf>
    <xf numFmtId="38" fontId="5" fillId="2" borderId="0" xfId="3" applyFont="1" applyFill="1" applyProtection="1">
      <protection locked="0"/>
    </xf>
    <xf numFmtId="38" fontId="5" fillId="0" borderId="0" xfId="3" applyFont="1" applyFill="1" applyProtection="1">
      <protection locked="0"/>
    </xf>
    <xf numFmtId="38" fontId="4" fillId="0" borderId="0" xfId="3" applyFont="1" applyFill="1" applyProtection="1">
      <protection locked="0"/>
    </xf>
    <xf numFmtId="177" fontId="4" fillId="2" borderId="0" xfId="3" applyNumberFormat="1" applyFont="1" applyFill="1" applyProtection="1">
      <protection locked="0"/>
    </xf>
    <xf numFmtId="0" fontId="0" fillId="0" borderId="0" xfId="0" applyFill="1" applyProtection="1">
      <protection locked="0"/>
    </xf>
    <xf numFmtId="49" fontId="5" fillId="2" borderId="0" xfId="3" applyNumberFormat="1" applyFont="1" applyFill="1" applyAlignment="1" applyProtection="1">
      <alignment horizontal="center"/>
      <protection locked="0"/>
    </xf>
    <xf numFmtId="38" fontId="13" fillId="3" borderId="0" xfId="3" applyFont="1" applyFill="1" applyAlignment="1" applyProtection="1">
      <alignment vertical="center"/>
      <protection locked="0"/>
    </xf>
    <xf numFmtId="38" fontId="4" fillId="2" borderId="0" xfId="3" applyFont="1" applyFill="1" applyBorder="1" applyAlignment="1" applyProtection="1">
      <alignment horizontal="right" vertical="center"/>
      <protection locked="0"/>
    </xf>
    <xf numFmtId="0" fontId="0" fillId="2" borderId="0" xfId="0" applyFill="1" applyAlignment="1" applyProtection="1">
      <alignment vertical="center"/>
      <protection locked="0"/>
    </xf>
    <xf numFmtId="177" fontId="5" fillId="2" borderId="0" xfId="3" applyNumberFormat="1" applyFont="1" applyFill="1" applyBorder="1" applyAlignment="1" applyProtection="1">
      <alignment horizontal="center" vertical="center"/>
      <protection locked="0"/>
    </xf>
    <xf numFmtId="38" fontId="10" fillId="3" borderId="17" xfId="3" applyFont="1" applyFill="1" applyBorder="1" applyAlignment="1" applyProtection="1">
      <alignment vertical="center"/>
      <protection locked="0"/>
    </xf>
    <xf numFmtId="38" fontId="10" fillId="3" borderId="21" xfId="3" applyFont="1" applyFill="1" applyBorder="1" applyAlignment="1" applyProtection="1">
      <alignment vertical="center"/>
      <protection locked="0"/>
    </xf>
    <xf numFmtId="176" fontId="10" fillId="3" borderId="20" xfId="3" applyNumberFormat="1" applyFont="1" applyFill="1" applyBorder="1" applyAlignment="1" applyProtection="1">
      <alignment vertical="center"/>
    </xf>
    <xf numFmtId="177" fontId="10" fillId="3" borderId="20" xfId="3" applyNumberFormat="1" applyFont="1" applyFill="1" applyBorder="1" applyAlignment="1" applyProtection="1">
      <alignment vertical="center"/>
      <protection locked="0"/>
    </xf>
    <xf numFmtId="177" fontId="10" fillId="3" borderId="22" xfId="3" applyNumberFormat="1" applyFont="1" applyFill="1" applyBorder="1" applyAlignment="1" applyProtection="1">
      <alignment vertical="center"/>
    </xf>
    <xf numFmtId="177" fontId="5" fillId="2" borderId="0" xfId="3" applyNumberFormat="1" applyFont="1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38" fontId="10" fillId="3" borderId="10" xfId="3" applyFont="1" applyFill="1" applyBorder="1" applyAlignment="1" applyProtection="1">
      <alignment horizontal="left" vertical="center"/>
      <protection locked="0"/>
    </xf>
    <xf numFmtId="49" fontId="13" fillId="3" borderId="12" xfId="3" applyNumberFormat="1" applyFont="1" applyFill="1" applyBorder="1" applyAlignment="1" applyProtection="1">
      <alignment horizontal="center" vertical="center"/>
      <protection locked="0"/>
    </xf>
    <xf numFmtId="38" fontId="13" fillId="3" borderId="13" xfId="3" applyFont="1" applyFill="1" applyBorder="1" applyAlignment="1" applyProtection="1">
      <alignment vertical="center"/>
      <protection locked="0"/>
    </xf>
    <xf numFmtId="176" fontId="13" fillId="3" borderId="10" xfId="3" applyNumberFormat="1" applyFont="1" applyFill="1" applyBorder="1" applyAlignment="1" applyProtection="1">
      <alignment vertical="center"/>
    </xf>
    <xf numFmtId="177" fontId="10" fillId="3" borderId="10" xfId="3" applyNumberFormat="1" applyFont="1" applyFill="1" applyBorder="1" applyAlignment="1" applyProtection="1">
      <alignment vertical="center"/>
      <protection locked="0"/>
    </xf>
    <xf numFmtId="177" fontId="13" fillId="3" borderId="12" xfId="3" applyNumberFormat="1" applyFont="1" applyFill="1" applyBorder="1" applyAlignment="1" applyProtection="1">
      <alignment vertical="center"/>
    </xf>
    <xf numFmtId="177" fontId="4" fillId="2" borderId="0" xfId="3" applyNumberFormat="1" applyFont="1" applyFill="1" applyBorder="1" applyAlignment="1" applyProtection="1">
      <alignment vertical="center"/>
      <protection locked="0"/>
    </xf>
    <xf numFmtId="38" fontId="10" fillId="3" borderId="0" xfId="3" applyFont="1" applyFill="1" applyBorder="1" applyAlignment="1" applyProtection="1">
      <alignment horizontal="left" vertical="center"/>
      <protection locked="0"/>
    </xf>
    <xf numFmtId="49" fontId="13" fillId="3" borderId="2" xfId="3" applyNumberFormat="1" applyFont="1" applyFill="1" applyBorder="1" applyAlignment="1" applyProtection="1">
      <alignment horizontal="center" vertical="center"/>
      <protection locked="0"/>
    </xf>
    <xf numFmtId="38" fontId="13" fillId="3" borderId="1" xfId="3" applyFont="1" applyFill="1" applyBorder="1" applyAlignment="1" applyProtection="1">
      <alignment vertical="center"/>
      <protection locked="0"/>
    </xf>
    <xf numFmtId="176" fontId="13" fillId="3" borderId="5" xfId="3" applyNumberFormat="1" applyFont="1" applyFill="1" applyBorder="1" applyAlignment="1" applyProtection="1">
      <alignment vertical="center"/>
    </xf>
    <xf numFmtId="177" fontId="10" fillId="3" borderId="5" xfId="3" applyNumberFormat="1" applyFont="1" applyFill="1" applyBorder="1" applyAlignment="1" applyProtection="1">
      <alignment vertical="center"/>
      <protection locked="0"/>
    </xf>
    <xf numFmtId="177" fontId="13" fillId="3" borderId="2" xfId="3" applyNumberFormat="1" applyFont="1" applyFill="1" applyBorder="1" applyAlignment="1" applyProtection="1">
      <alignment vertical="center"/>
    </xf>
    <xf numFmtId="38" fontId="10" fillId="3" borderId="0" xfId="3" applyFont="1" applyFill="1" applyBorder="1" applyAlignment="1" applyProtection="1">
      <alignment vertical="center"/>
      <protection locked="0"/>
    </xf>
    <xf numFmtId="38" fontId="14" fillId="3" borderId="4" xfId="3" applyFont="1" applyFill="1" applyBorder="1" applyAlignment="1" applyProtection="1">
      <alignment vertical="center"/>
      <protection locked="0"/>
    </xf>
    <xf numFmtId="176" fontId="10" fillId="3" borderId="5" xfId="3" applyNumberFormat="1" applyFont="1" applyFill="1" applyBorder="1" applyAlignment="1" applyProtection="1">
      <alignment vertical="center"/>
    </xf>
    <xf numFmtId="177" fontId="10" fillId="3" borderId="3" xfId="3" applyNumberFormat="1" applyFont="1" applyFill="1" applyBorder="1" applyAlignment="1" applyProtection="1">
      <alignment vertical="center"/>
    </xf>
    <xf numFmtId="38" fontId="10" fillId="3" borderId="15" xfId="3" applyFont="1" applyFill="1" applyBorder="1" applyAlignment="1" applyProtection="1">
      <alignment horizontal="left" vertical="center"/>
      <protection locked="0"/>
    </xf>
    <xf numFmtId="49" fontId="13" fillId="3" borderId="7" xfId="3" applyNumberFormat="1" applyFont="1" applyFill="1" applyBorder="1" applyAlignment="1" applyProtection="1">
      <alignment horizontal="center" vertical="center"/>
      <protection locked="0"/>
    </xf>
    <xf numFmtId="38" fontId="13" fillId="3" borderId="8" xfId="3" applyFont="1" applyFill="1" applyBorder="1" applyAlignment="1" applyProtection="1">
      <alignment vertical="center"/>
      <protection locked="0"/>
    </xf>
    <xf numFmtId="176" fontId="13" fillId="3" borderId="0" xfId="3" applyNumberFormat="1" applyFont="1" applyFill="1" applyBorder="1" applyAlignment="1" applyProtection="1">
      <alignment vertical="center"/>
    </xf>
    <xf numFmtId="177" fontId="10" fillId="3" borderId="0" xfId="3" applyNumberFormat="1" applyFont="1" applyFill="1" applyBorder="1" applyAlignment="1" applyProtection="1">
      <alignment vertical="center"/>
      <protection locked="0"/>
    </xf>
    <xf numFmtId="177" fontId="13" fillId="3" borderId="7" xfId="3" applyNumberFormat="1" applyFont="1" applyFill="1" applyBorder="1" applyAlignment="1" applyProtection="1">
      <alignment vertical="center"/>
    </xf>
    <xf numFmtId="49" fontId="5" fillId="2" borderId="0" xfId="3" applyNumberFormat="1" applyFont="1" applyFill="1" applyAlignment="1" applyProtection="1">
      <alignment horizontal="center" vertical="center"/>
      <protection locked="0"/>
    </xf>
    <xf numFmtId="49" fontId="2" fillId="3" borderId="0" xfId="3" applyNumberFormat="1" applyFont="1" applyFill="1" applyBorder="1" applyAlignment="1" applyProtection="1">
      <alignment horizontal="left" vertical="center"/>
      <protection locked="0"/>
    </xf>
    <xf numFmtId="49" fontId="10" fillId="3" borderId="0" xfId="3" applyNumberFormat="1" applyFont="1" applyFill="1" applyBorder="1" applyAlignment="1" applyProtection="1">
      <alignment horizontal="center" vertical="center"/>
      <protection locked="0"/>
    </xf>
    <xf numFmtId="38" fontId="4" fillId="2" borderId="0" xfId="3" applyFont="1" applyFill="1" applyBorder="1" applyAlignment="1" applyProtection="1">
      <alignment horizontal="center" vertical="top"/>
      <protection locked="0"/>
    </xf>
    <xf numFmtId="38" fontId="4" fillId="2" borderId="0" xfId="3" applyFont="1" applyFill="1" applyAlignment="1" applyProtection="1">
      <alignment horizontal="center"/>
      <protection locked="0"/>
    </xf>
    <xf numFmtId="177" fontId="4" fillId="0" borderId="0" xfId="3" applyNumberFormat="1" applyFont="1" applyFill="1" applyProtection="1">
      <protection locked="0"/>
    </xf>
    <xf numFmtId="38" fontId="13" fillId="3" borderId="6" xfId="3" applyFont="1" applyFill="1" applyBorder="1" applyAlignment="1" applyProtection="1">
      <alignment vertical="center" shrinkToFit="1"/>
      <protection locked="0"/>
    </xf>
    <xf numFmtId="38" fontId="13" fillId="3" borderId="16" xfId="3" applyFont="1" applyFill="1" applyBorder="1" applyAlignment="1" applyProtection="1">
      <alignment vertical="center" shrinkToFit="1"/>
      <protection locked="0"/>
    </xf>
    <xf numFmtId="38" fontId="10" fillId="3" borderId="19" xfId="3" applyFont="1" applyFill="1" applyBorder="1" applyAlignment="1" applyProtection="1">
      <alignment vertical="center"/>
    </xf>
    <xf numFmtId="38" fontId="13" fillId="3" borderId="23" xfId="3" applyFont="1" applyFill="1" applyBorder="1" applyAlignment="1" applyProtection="1">
      <alignment vertical="center"/>
      <protection locked="0"/>
    </xf>
    <xf numFmtId="38" fontId="13" fillId="3" borderId="18" xfId="3" applyFont="1" applyFill="1" applyBorder="1" applyAlignment="1" applyProtection="1">
      <alignment vertical="center"/>
      <protection locked="0"/>
    </xf>
    <xf numFmtId="38" fontId="13" fillId="3" borderId="9" xfId="3" applyFont="1" applyFill="1" applyBorder="1" applyAlignment="1" applyProtection="1">
      <alignment vertical="center"/>
      <protection locked="0"/>
    </xf>
    <xf numFmtId="49" fontId="10" fillId="3" borderId="42" xfId="3" applyNumberFormat="1" applyFont="1" applyFill="1" applyBorder="1" applyAlignment="1" applyProtection="1">
      <alignment horizontal="center" vertical="center"/>
      <protection locked="0"/>
    </xf>
    <xf numFmtId="177" fontId="10" fillId="3" borderId="43" xfId="3" applyNumberFormat="1" applyFont="1" applyFill="1" applyBorder="1" applyAlignment="1" applyProtection="1">
      <alignment vertical="center"/>
      <protection locked="0"/>
    </xf>
    <xf numFmtId="49" fontId="10" fillId="3" borderId="45" xfId="3" applyNumberFormat="1" applyFont="1" applyFill="1" applyBorder="1" applyAlignment="1" applyProtection="1">
      <alignment horizontal="center" vertical="center"/>
      <protection locked="0"/>
    </xf>
    <xf numFmtId="177" fontId="10" fillId="3" borderId="50" xfId="3" applyNumberFormat="1" applyFont="1" applyFill="1" applyBorder="1" applyAlignment="1" applyProtection="1">
      <alignment vertical="center"/>
      <protection locked="0"/>
    </xf>
    <xf numFmtId="49" fontId="10" fillId="3" borderId="27" xfId="3" applyNumberFormat="1" applyFont="1" applyFill="1" applyBorder="1" applyAlignment="1" applyProtection="1">
      <alignment horizontal="center" vertical="center"/>
      <protection locked="0"/>
    </xf>
    <xf numFmtId="177" fontId="10" fillId="3" borderId="44" xfId="3" applyNumberFormat="1" applyFont="1" applyFill="1" applyBorder="1" applyAlignment="1" applyProtection="1">
      <alignment vertical="center"/>
      <protection locked="0"/>
    </xf>
    <xf numFmtId="177" fontId="10" fillId="3" borderId="47" xfId="3" applyNumberFormat="1" applyFont="1" applyFill="1" applyBorder="1" applyAlignment="1" applyProtection="1">
      <alignment vertical="center"/>
      <protection locked="0"/>
    </xf>
    <xf numFmtId="38" fontId="10" fillId="3" borderId="14" xfId="3" applyFont="1" applyFill="1" applyBorder="1" applyAlignment="1" applyProtection="1">
      <alignment vertical="center"/>
    </xf>
    <xf numFmtId="38" fontId="10" fillId="3" borderId="4" xfId="3" applyFont="1" applyFill="1" applyBorder="1" applyAlignment="1" applyProtection="1">
      <alignment vertical="center"/>
      <protection locked="0"/>
    </xf>
    <xf numFmtId="38" fontId="10" fillId="3" borderId="33" xfId="3" applyFont="1" applyFill="1" applyBorder="1" applyAlignment="1" applyProtection="1">
      <alignment vertical="center"/>
    </xf>
    <xf numFmtId="38" fontId="10" fillId="3" borderId="31" xfId="3" applyFont="1" applyFill="1" applyBorder="1" applyAlignment="1" applyProtection="1">
      <alignment vertical="center"/>
      <protection locked="0"/>
    </xf>
    <xf numFmtId="38" fontId="10" fillId="3" borderId="40" xfId="3" applyFont="1" applyFill="1" applyBorder="1" applyAlignment="1" applyProtection="1">
      <alignment vertical="center"/>
    </xf>
    <xf numFmtId="176" fontId="10" fillId="3" borderId="32" xfId="3" applyNumberFormat="1" applyFont="1" applyFill="1" applyBorder="1" applyAlignment="1" applyProtection="1">
      <alignment vertical="center"/>
    </xf>
    <xf numFmtId="177" fontId="10" fillId="3" borderId="40" xfId="3" applyNumberFormat="1" applyFont="1" applyFill="1" applyBorder="1" applyAlignment="1" applyProtection="1">
      <alignment vertical="center"/>
      <protection locked="0"/>
    </xf>
    <xf numFmtId="177" fontId="10" fillId="3" borderId="32" xfId="3" applyNumberFormat="1" applyFont="1" applyFill="1" applyBorder="1" applyAlignment="1" applyProtection="1">
      <alignment vertical="center"/>
    </xf>
    <xf numFmtId="177" fontId="10" fillId="3" borderId="41" xfId="3" applyNumberFormat="1" applyFont="1" applyFill="1" applyBorder="1" applyAlignment="1" applyProtection="1">
      <alignment vertical="center"/>
      <protection locked="0"/>
    </xf>
    <xf numFmtId="38" fontId="10" fillId="3" borderId="20" xfId="3" applyFont="1" applyFill="1" applyBorder="1" applyAlignment="1" applyProtection="1">
      <alignment vertical="center"/>
      <protection locked="0"/>
    </xf>
    <xf numFmtId="38" fontId="10" fillId="3" borderId="5" xfId="3" applyFont="1" applyFill="1" applyBorder="1" applyAlignment="1" applyProtection="1">
      <alignment vertical="center"/>
      <protection locked="0"/>
    </xf>
    <xf numFmtId="38" fontId="14" fillId="3" borderId="5" xfId="3" applyFont="1" applyFill="1" applyBorder="1" applyAlignment="1" applyProtection="1">
      <alignment vertical="center"/>
      <protection locked="0"/>
    </xf>
    <xf numFmtId="38" fontId="10" fillId="3" borderId="36" xfId="3" applyFont="1" applyFill="1" applyBorder="1" applyAlignment="1" applyProtection="1">
      <alignment vertical="center"/>
    </xf>
    <xf numFmtId="38" fontId="13" fillId="3" borderId="49" xfId="3" applyFont="1" applyFill="1" applyBorder="1" applyAlignment="1" applyProtection="1">
      <alignment vertical="center"/>
      <protection locked="0"/>
    </xf>
    <xf numFmtId="38" fontId="13" fillId="3" borderId="2" xfId="3" applyFont="1" applyFill="1" applyBorder="1" applyAlignment="1" applyProtection="1">
      <alignment vertical="center"/>
      <protection locked="0"/>
    </xf>
    <xf numFmtId="38" fontId="13" fillId="3" borderId="12" xfId="3" applyFont="1" applyFill="1" applyBorder="1" applyAlignment="1" applyProtection="1">
      <alignment vertical="center"/>
      <protection locked="0"/>
    </xf>
    <xf numFmtId="0" fontId="15" fillId="3" borderId="0" xfId="0" applyFont="1" applyFill="1" applyAlignment="1" applyProtection="1">
      <alignment vertical="center"/>
      <protection locked="0"/>
    </xf>
    <xf numFmtId="38" fontId="15" fillId="3" borderId="0" xfId="3" applyFont="1" applyFill="1" applyAlignment="1" applyProtection="1">
      <alignment vertical="center"/>
      <protection locked="0"/>
    </xf>
    <xf numFmtId="38" fontId="5" fillId="2" borderId="0" xfId="3" applyFont="1" applyFill="1" applyAlignment="1" applyProtection="1">
      <alignment horizontal="center" vertical="center"/>
      <protection locked="0"/>
    </xf>
    <xf numFmtId="0" fontId="12" fillId="3" borderId="27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Border="1" applyAlignment="1" applyProtection="1">
      <alignment vertical="center"/>
      <protection locked="0"/>
    </xf>
    <xf numFmtId="0" fontId="15" fillId="3" borderId="0" xfId="0" applyFont="1" applyFill="1" applyBorder="1" applyAlignment="1" applyProtection="1">
      <alignment horizontal="center" vertical="center"/>
      <protection locked="0"/>
    </xf>
    <xf numFmtId="0" fontId="15" fillId="3" borderId="60" xfId="0" applyFont="1" applyFill="1" applyBorder="1" applyAlignment="1" applyProtection="1">
      <alignment vertical="center"/>
      <protection locked="0"/>
    </xf>
    <xf numFmtId="38" fontId="12" fillId="3" borderId="5" xfId="3" applyFont="1" applyFill="1" applyBorder="1" applyAlignment="1" applyProtection="1">
      <alignment vertical="center"/>
    </xf>
    <xf numFmtId="38" fontId="12" fillId="3" borderId="5" xfId="3" applyFont="1" applyFill="1" applyBorder="1" applyAlignment="1" applyProtection="1">
      <alignment vertical="center"/>
      <protection locked="0"/>
    </xf>
    <xf numFmtId="38" fontId="12" fillId="3" borderId="3" xfId="3" applyFont="1" applyFill="1" applyBorder="1" applyAlignment="1" applyProtection="1">
      <alignment vertical="center"/>
    </xf>
    <xf numFmtId="38" fontId="12" fillId="3" borderId="4" xfId="3" applyFont="1" applyFill="1" applyBorder="1" applyAlignment="1" applyProtection="1">
      <alignment vertical="center"/>
      <protection locked="0"/>
    </xf>
    <xf numFmtId="176" fontId="12" fillId="3" borderId="5" xfId="3" applyNumberFormat="1" applyFont="1" applyFill="1" applyBorder="1" applyAlignment="1" applyProtection="1">
      <alignment vertical="center"/>
    </xf>
    <xf numFmtId="177" fontId="12" fillId="3" borderId="3" xfId="22" applyNumberFormat="1" applyFont="1" applyFill="1" applyBorder="1" applyAlignment="1" applyProtection="1">
      <alignment vertical="center"/>
    </xf>
    <xf numFmtId="0" fontId="15" fillId="3" borderId="44" xfId="0" applyFont="1" applyFill="1" applyBorder="1" applyAlignment="1" applyProtection="1">
      <alignment vertical="center"/>
      <protection locked="0"/>
    </xf>
    <xf numFmtId="0" fontId="15" fillId="3" borderId="2" xfId="0" applyFont="1" applyFill="1" applyBorder="1" applyAlignment="1" applyProtection="1">
      <alignment horizontal="center" vertical="center"/>
      <protection locked="0"/>
    </xf>
    <xf numFmtId="0" fontId="15" fillId="3" borderId="61" xfId="0" applyFont="1" applyFill="1" applyBorder="1" applyAlignment="1" applyProtection="1">
      <alignment vertical="center"/>
      <protection locked="0"/>
    </xf>
    <xf numFmtId="38" fontId="15" fillId="3" borderId="6" xfId="3" applyFont="1" applyFill="1" applyBorder="1" applyAlignment="1" applyProtection="1">
      <alignment vertical="center"/>
      <protection locked="0"/>
    </xf>
    <xf numFmtId="38" fontId="15" fillId="3" borderId="2" xfId="3" applyFont="1" applyFill="1" applyBorder="1" applyAlignment="1" applyProtection="1">
      <alignment vertical="center"/>
      <protection locked="0"/>
    </xf>
    <xf numFmtId="38" fontId="15" fillId="3" borderId="1" xfId="3" applyFont="1" applyFill="1" applyBorder="1" applyAlignment="1" applyProtection="1">
      <alignment vertical="center"/>
      <protection locked="0"/>
    </xf>
    <xf numFmtId="176" fontId="15" fillId="3" borderId="6" xfId="3" applyNumberFormat="1" applyFont="1" applyFill="1" applyBorder="1" applyAlignment="1" applyProtection="1">
      <alignment vertical="center"/>
    </xf>
    <xf numFmtId="177" fontId="15" fillId="3" borderId="2" xfId="22" applyNumberFormat="1" applyFont="1" applyFill="1" applyBorder="1" applyAlignment="1" applyProtection="1">
      <alignment vertical="center"/>
    </xf>
    <xf numFmtId="38" fontId="15" fillId="3" borderId="6" xfId="3" applyFont="1" applyFill="1" applyBorder="1" applyAlignment="1" applyProtection="1">
      <alignment horizontal="right" vertical="center"/>
      <protection locked="0"/>
    </xf>
    <xf numFmtId="38" fontId="15" fillId="3" borderId="2" xfId="3" applyFont="1" applyFill="1" applyBorder="1" applyAlignment="1" applyProtection="1">
      <alignment horizontal="right" vertical="center"/>
      <protection locked="0"/>
    </xf>
    <xf numFmtId="38" fontId="15" fillId="3" borderId="1" xfId="3" applyFont="1" applyFill="1" applyBorder="1" applyAlignment="1" applyProtection="1">
      <alignment horizontal="center" vertical="center"/>
      <protection locked="0"/>
    </xf>
    <xf numFmtId="177" fontId="15" fillId="3" borderId="3" xfId="22" applyNumberFormat="1" applyFont="1" applyFill="1" applyBorder="1" applyAlignment="1" applyProtection="1">
      <alignment vertical="center"/>
    </xf>
    <xf numFmtId="0" fontId="12" fillId="3" borderId="45" xfId="0" applyFont="1" applyFill="1" applyBorder="1" applyAlignment="1" applyProtection="1">
      <alignment horizontal="center" vertical="center"/>
      <protection locked="0"/>
    </xf>
    <xf numFmtId="0" fontId="12" fillId="3" borderId="10" xfId="0" applyFont="1" applyFill="1" applyBorder="1" applyAlignment="1" applyProtection="1">
      <alignment vertical="center"/>
      <protection locked="0"/>
    </xf>
    <xf numFmtId="0" fontId="15" fillId="3" borderId="12" xfId="0" applyFont="1" applyFill="1" applyBorder="1" applyAlignment="1" applyProtection="1">
      <alignment horizontal="center" vertical="center"/>
      <protection locked="0"/>
    </xf>
    <xf numFmtId="0" fontId="15" fillId="3" borderId="62" xfId="0" applyFont="1" applyFill="1" applyBorder="1" applyAlignment="1" applyProtection="1">
      <alignment vertical="center"/>
      <protection locked="0"/>
    </xf>
    <xf numFmtId="38" fontId="15" fillId="3" borderId="11" xfId="3" applyFont="1" applyFill="1" applyBorder="1" applyAlignment="1" applyProtection="1">
      <alignment vertical="center"/>
      <protection locked="0"/>
    </xf>
    <xf numFmtId="38" fontId="15" fillId="3" borderId="12" xfId="3" applyFont="1" applyFill="1" applyBorder="1" applyAlignment="1" applyProtection="1">
      <alignment vertical="center"/>
      <protection locked="0"/>
    </xf>
    <xf numFmtId="38" fontId="15" fillId="3" borderId="13" xfId="3" applyFont="1" applyFill="1" applyBorder="1" applyAlignment="1" applyProtection="1">
      <alignment vertical="center"/>
      <protection locked="0"/>
    </xf>
    <xf numFmtId="176" fontId="15" fillId="3" borderId="11" xfId="3" applyNumberFormat="1" applyFont="1" applyFill="1" applyBorder="1" applyAlignment="1" applyProtection="1">
      <alignment vertical="center"/>
    </xf>
    <xf numFmtId="38" fontId="12" fillId="3" borderId="10" xfId="3" applyFont="1" applyFill="1" applyBorder="1" applyAlignment="1" applyProtection="1">
      <alignment vertical="center"/>
      <protection locked="0"/>
    </xf>
    <xf numFmtId="177" fontId="15" fillId="3" borderId="12" xfId="22" applyNumberFormat="1" applyFont="1" applyFill="1" applyBorder="1" applyAlignment="1" applyProtection="1">
      <alignment vertical="center"/>
    </xf>
    <xf numFmtId="0" fontId="15" fillId="3" borderId="50" xfId="0" applyFont="1" applyFill="1" applyBorder="1" applyAlignment="1" applyProtection="1">
      <alignment vertical="center"/>
      <protection locked="0"/>
    </xf>
    <xf numFmtId="0" fontId="12" fillId="3" borderId="42" xfId="0" applyFont="1" applyFill="1" applyBorder="1" applyAlignment="1" applyProtection="1">
      <alignment horizontal="center" vertical="center"/>
      <protection locked="0"/>
    </xf>
    <xf numFmtId="0" fontId="12" fillId="3" borderId="17" xfId="0" applyFont="1" applyFill="1" applyBorder="1" applyAlignment="1" applyProtection="1">
      <alignment vertical="center"/>
      <protection locked="0"/>
    </xf>
    <xf numFmtId="0" fontId="15" fillId="3" borderId="17" xfId="0" applyFont="1" applyFill="1" applyBorder="1" applyAlignment="1" applyProtection="1">
      <alignment horizontal="center" vertical="center"/>
      <protection locked="0"/>
    </xf>
    <xf numFmtId="0" fontId="15" fillId="3" borderId="63" xfId="0" applyFont="1" applyFill="1" applyBorder="1" applyAlignment="1" applyProtection="1">
      <alignment vertical="center"/>
      <protection locked="0"/>
    </xf>
    <xf numFmtId="38" fontId="12" fillId="3" borderId="20" xfId="3" applyFont="1" applyFill="1" applyBorder="1" applyAlignment="1" applyProtection="1">
      <alignment vertical="center"/>
    </xf>
    <xf numFmtId="38" fontId="12" fillId="3" borderId="20" xfId="3" applyFont="1" applyFill="1" applyBorder="1" applyAlignment="1" applyProtection="1">
      <alignment vertical="center"/>
      <protection locked="0"/>
    </xf>
    <xf numFmtId="38" fontId="12" fillId="3" borderId="22" xfId="3" applyFont="1" applyFill="1" applyBorder="1" applyAlignment="1" applyProtection="1">
      <alignment vertical="center"/>
    </xf>
    <xf numFmtId="38" fontId="12" fillId="3" borderId="21" xfId="3" applyFont="1" applyFill="1" applyBorder="1" applyAlignment="1" applyProtection="1">
      <alignment vertical="center"/>
      <protection locked="0"/>
    </xf>
    <xf numFmtId="176" fontId="12" fillId="3" borderId="20" xfId="3" applyNumberFormat="1" applyFont="1" applyFill="1" applyBorder="1" applyAlignment="1" applyProtection="1">
      <alignment vertical="center"/>
    </xf>
    <xf numFmtId="177" fontId="12" fillId="3" borderId="22" xfId="22" applyNumberFormat="1" applyFont="1" applyFill="1" applyBorder="1" applyAlignment="1" applyProtection="1">
      <alignment vertical="center"/>
    </xf>
    <xf numFmtId="0" fontId="15" fillId="3" borderId="43" xfId="0" applyFont="1" applyFill="1" applyBorder="1" applyAlignment="1" applyProtection="1">
      <alignment vertical="center"/>
      <protection locked="0"/>
    </xf>
    <xf numFmtId="49" fontId="15" fillId="3" borderId="2" xfId="0" applyNumberFormat="1" applyFont="1" applyFill="1" applyBorder="1" applyAlignment="1" applyProtection="1">
      <alignment horizontal="center" vertical="center"/>
      <protection locked="0"/>
    </xf>
    <xf numFmtId="0" fontId="12" fillId="3" borderId="15" xfId="0" applyFont="1" applyFill="1" applyBorder="1" applyAlignment="1" applyProtection="1">
      <alignment vertical="center"/>
      <protection locked="0"/>
    </xf>
    <xf numFmtId="38" fontId="12" fillId="3" borderId="6" xfId="3" applyFont="1" applyFill="1" applyBorder="1" applyAlignment="1" applyProtection="1">
      <alignment vertical="center"/>
      <protection locked="0"/>
    </xf>
    <xf numFmtId="0" fontId="15" fillId="3" borderId="64" xfId="0" applyFont="1" applyFill="1" applyBorder="1" applyAlignment="1" applyProtection="1">
      <alignment vertical="center"/>
      <protection locked="0"/>
    </xf>
    <xf numFmtId="49" fontId="15" fillId="3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65" xfId="0" applyFont="1" applyFill="1" applyBorder="1" applyAlignment="1" applyProtection="1">
      <alignment vertical="center"/>
      <protection locked="0"/>
    </xf>
    <xf numFmtId="38" fontId="15" fillId="3" borderId="5" xfId="3" applyFont="1" applyFill="1" applyBorder="1" applyAlignment="1" applyProtection="1">
      <alignment vertical="center"/>
      <protection locked="0"/>
    </xf>
    <xf numFmtId="38" fontId="15" fillId="3" borderId="3" xfId="3" applyFont="1" applyFill="1" applyBorder="1" applyAlignment="1" applyProtection="1">
      <alignment vertical="center"/>
      <protection locked="0"/>
    </xf>
    <xf numFmtId="38" fontId="15" fillId="3" borderId="4" xfId="3" applyFont="1" applyFill="1" applyBorder="1" applyAlignment="1" applyProtection="1">
      <alignment vertical="center"/>
      <protection locked="0"/>
    </xf>
    <xf numFmtId="176" fontId="15" fillId="3" borderId="5" xfId="3" applyNumberFormat="1" applyFont="1" applyFill="1" applyBorder="1" applyAlignment="1" applyProtection="1">
      <alignment vertical="center"/>
    </xf>
    <xf numFmtId="0" fontId="12" fillId="3" borderId="63" xfId="0" applyFont="1" applyFill="1" applyBorder="1" applyAlignment="1" applyProtection="1">
      <alignment vertical="center"/>
      <protection locked="0"/>
    </xf>
    <xf numFmtId="38" fontId="12" fillId="3" borderId="17" xfId="3" applyFont="1" applyFill="1" applyBorder="1" applyAlignment="1" applyProtection="1">
      <alignment vertical="center"/>
      <protection locked="0"/>
    </xf>
    <xf numFmtId="49" fontId="15" fillId="3" borderId="12" xfId="0" applyNumberFormat="1" applyFont="1" applyFill="1" applyBorder="1" applyAlignment="1" applyProtection="1">
      <alignment horizontal="center" vertical="center"/>
      <protection locked="0"/>
    </xf>
    <xf numFmtId="177" fontId="15" fillId="3" borderId="66" xfId="22" applyNumberFormat="1" applyFont="1" applyFill="1" applyBorder="1" applyAlignment="1" applyProtection="1">
      <alignment vertical="center"/>
    </xf>
    <xf numFmtId="38" fontId="15" fillId="3" borderId="21" xfId="3" applyFont="1" applyFill="1" applyBorder="1" applyAlignment="1" applyProtection="1">
      <alignment vertical="center"/>
      <protection locked="0"/>
    </xf>
    <xf numFmtId="0" fontId="15" fillId="3" borderId="62" xfId="0" applyFont="1" applyFill="1" applyBorder="1" applyAlignment="1" applyProtection="1">
      <alignment vertical="center" shrinkToFit="1"/>
      <protection locked="0"/>
    </xf>
    <xf numFmtId="38" fontId="12" fillId="3" borderId="1" xfId="3" applyFont="1" applyFill="1" applyBorder="1" applyAlignment="1" applyProtection="1">
      <alignment vertical="center"/>
      <protection locked="0"/>
    </xf>
    <xf numFmtId="0" fontId="15" fillId="3" borderId="61" xfId="0" applyFont="1" applyFill="1" applyBorder="1" applyAlignment="1" applyProtection="1">
      <alignment vertical="center" shrinkToFit="1"/>
      <protection locked="0"/>
    </xf>
    <xf numFmtId="0" fontId="15" fillId="3" borderId="7" xfId="0" applyFont="1" applyFill="1" applyBorder="1" applyAlignment="1" applyProtection="1">
      <alignment horizontal="center" vertical="center"/>
      <protection locked="0"/>
    </xf>
    <xf numFmtId="0" fontId="15" fillId="3" borderId="67" xfId="0" applyFont="1" applyFill="1" applyBorder="1" applyAlignment="1" applyProtection="1">
      <alignment vertical="center"/>
      <protection locked="0"/>
    </xf>
    <xf numFmtId="38" fontId="15" fillId="3" borderId="16" xfId="3" applyFont="1" applyFill="1" applyBorder="1" applyAlignment="1" applyProtection="1">
      <alignment vertical="center"/>
      <protection locked="0"/>
    </xf>
    <xf numFmtId="38" fontId="15" fillId="3" borderId="7" xfId="3" applyFont="1" applyFill="1" applyBorder="1" applyAlignment="1" applyProtection="1">
      <alignment vertical="center"/>
      <protection locked="0"/>
    </xf>
    <xf numFmtId="38" fontId="15" fillId="3" borderId="8" xfId="3" applyFont="1" applyFill="1" applyBorder="1" applyAlignment="1" applyProtection="1">
      <alignment vertical="center"/>
      <protection locked="0"/>
    </xf>
    <xf numFmtId="176" fontId="15" fillId="3" borderId="16" xfId="3" applyNumberFormat="1" applyFont="1" applyFill="1" applyBorder="1" applyAlignment="1" applyProtection="1">
      <alignment vertical="center"/>
    </xf>
    <xf numFmtId="38" fontId="12" fillId="3" borderId="0" xfId="3" applyFont="1" applyFill="1" applyBorder="1" applyAlignment="1" applyProtection="1">
      <alignment vertical="center"/>
      <protection locked="0"/>
    </xf>
    <xf numFmtId="177" fontId="15" fillId="3" borderId="7" xfId="22" applyNumberFormat="1" applyFont="1" applyFill="1" applyBorder="1" applyAlignment="1" applyProtection="1">
      <alignment vertical="center"/>
    </xf>
    <xf numFmtId="0" fontId="15" fillId="3" borderId="47" xfId="0" applyFont="1" applyFill="1" applyBorder="1" applyAlignment="1" applyProtection="1">
      <alignment vertical="center"/>
      <protection locked="0"/>
    </xf>
    <xf numFmtId="38" fontId="12" fillId="3" borderId="40" xfId="3" applyFont="1" applyFill="1" applyBorder="1" applyAlignment="1" applyProtection="1">
      <alignment vertical="center"/>
    </xf>
    <xf numFmtId="176" fontId="12" fillId="3" borderId="40" xfId="3" applyNumberFormat="1" applyFont="1" applyFill="1" applyBorder="1" applyAlignment="1" applyProtection="1">
      <alignment vertical="center"/>
      <protection locked="0"/>
    </xf>
    <xf numFmtId="38" fontId="12" fillId="3" borderId="32" xfId="3" applyFont="1" applyFill="1" applyBorder="1" applyAlignment="1" applyProtection="1">
      <alignment vertical="center"/>
    </xf>
    <xf numFmtId="176" fontId="12" fillId="3" borderId="31" xfId="3" applyNumberFormat="1" applyFont="1" applyFill="1" applyBorder="1" applyAlignment="1" applyProtection="1">
      <alignment vertical="center"/>
      <protection locked="0"/>
    </xf>
    <xf numFmtId="176" fontId="12" fillId="3" borderId="32" xfId="3" applyNumberFormat="1" applyFont="1" applyFill="1" applyBorder="1" applyAlignment="1" applyProtection="1">
      <alignment vertical="center"/>
    </xf>
    <xf numFmtId="38" fontId="12" fillId="3" borderId="40" xfId="3" applyFont="1" applyFill="1" applyBorder="1" applyAlignment="1" applyProtection="1">
      <alignment vertical="center"/>
      <protection locked="0"/>
    </xf>
    <xf numFmtId="177" fontId="12" fillId="3" borderId="32" xfId="22" applyNumberFormat="1" applyFont="1" applyFill="1" applyBorder="1" applyAlignment="1" applyProtection="1">
      <alignment vertical="center"/>
    </xf>
    <xf numFmtId="0" fontId="15" fillId="3" borderId="41" xfId="0" applyFont="1" applyFill="1" applyBorder="1" applyAlignment="1" applyProtection="1">
      <alignment vertical="center"/>
      <protection locked="0"/>
    </xf>
    <xf numFmtId="0" fontId="4" fillId="3" borderId="0" xfId="0" applyFont="1" applyFill="1" applyAlignment="1" applyProtection="1">
      <alignment horizontal="left" vertical="top"/>
      <protection locked="0"/>
    </xf>
    <xf numFmtId="0" fontId="4" fillId="3" borderId="0" xfId="0" applyFont="1" applyFill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38" fontId="2" fillId="3" borderId="0" xfId="3" applyFont="1" applyFill="1" applyProtection="1">
      <protection locked="0"/>
    </xf>
    <xf numFmtId="177" fontId="2" fillId="3" borderId="0" xfId="3" applyNumberFormat="1" applyFont="1" applyFill="1" applyProtection="1">
      <protection locked="0"/>
    </xf>
    <xf numFmtId="49" fontId="16" fillId="3" borderId="0" xfId="3" applyNumberFormat="1" applyFont="1" applyFill="1" applyAlignment="1" applyProtection="1">
      <alignment horizontal="center"/>
      <protection locked="0"/>
    </xf>
    <xf numFmtId="38" fontId="2" fillId="2" borderId="0" xfId="3" applyFont="1" applyFill="1" applyProtection="1"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177" fontId="5" fillId="2" borderId="0" xfId="3" applyNumberFormat="1" applyFont="1" applyFill="1" applyProtection="1">
      <protection locked="0"/>
    </xf>
    <xf numFmtId="49" fontId="5" fillId="0" borderId="0" xfId="3" applyNumberFormat="1" applyFont="1" applyFill="1" applyAlignment="1" applyProtection="1">
      <alignment horizontal="center"/>
      <protection locked="0"/>
    </xf>
    <xf numFmtId="177" fontId="12" fillId="3" borderId="29" xfId="3" applyNumberFormat="1" applyFont="1" applyFill="1" applyBorder="1" applyAlignment="1" applyProtection="1">
      <alignment horizontal="center" vertical="center"/>
      <protection locked="0"/>
    </xf>
    <xf numFmtId="177" fontId="12" fillId="3" borderId="39" xfId="3" applyNumberFormat="1" applyFont="1" applyFill="1" applyBorder="1" applyAlignment="1" applyProtection="1">
      <alignment horizontal="center" vertical="center"/>
      <protection locked="0"/>
    </xf>
    <xf numFmtId="0" fontId="12" fillId="3" borderId="30" xfId="0" applyFont="1" applyFill="1" applyBorder="1" applyAlignment="1" applyProtection="1">
      <alignment horizontal="center" vertical="center"/>
      <protection locked="0"/>
    </xf>
    <xf numFmtId="0" fontId="12" fillId="3" borderId="40" xfId="0" applyFont="1" applyFill="1" applyBorder="1" applyAlignment="1" applyProtection="1">
      <alignment horizontal="center" vertical="center"/>
      <protection locked="0"/>
    </xf>
    <xf numFmtId="0" fontId="12" fillId="3" borderId="68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Border="1" applyAlignment="1" applyProtection="1">
      <alignment horizontal="left" vertical="center"/>
      <protection locked="0"/>
    </xf>
    <xf numFmtId="38" fontId="15" fillId="3" borderId="0" xfId="3" applyFont="1" applyFill="1" applyBorder="1" applyAlignment="1" applyProtection="1">
      <alignment horizontal="right" vertical="center"/>
      <protection locked="0"/>
    </xf>
    <xf numFmtId="0" fontId="12" fillId="3" borderId="54" xfId="0" applyFont="1" applyFill="1" applyBorder="1" applyAlignment="1" applyProtection="1">
      <alignment horizontal="center" vertical="center"/>
      <protection locked="0"/>
    </xf>
    <xf numFmtId="0" fontId="12" fillId="3" borderId="55" xfId="0" applyFont="1" applyFill="1" applyBorder="1" applyAlignment="1" applyProtection="1">
      <alignment horizontal="center" vertical="center"/>
      <protection locked="0"/>
    </xf>
    <xf numFmtId="0" fontId="12" fillId="3" borderId="57" xfId="0" applyFont="1" applyFill="1" applyBorder="1" applyAlignment="1" applyProtection="1">
      <alignment horizontal="center" vertical="center"/>
      <protection locked="0"/>
    </xf>
    <xf numFmtId="0" fontId="12" fillId="3" borderId="58" xfId="0" applyFont="1" applyFill="1" applyBorder="1" applyAlignment="1" applyProtection="1">
      <alignment horizontal="center" vertical="center"/>
      <protection locked="0"/>
    </xf>
    <xf numFmtId="0" fontId="12" fillId="3" borderId="56" xfId="0" applyFont="1" applyFill="1" applyBorder="1" applyAlignment="1" applyProtection="1">
      <alignment horizontal="center" vertical="center"/>
      <protection locked="0"/>
    </xf>
    <xf numFmtId="0" fontId="12" fillId="3" borderId="59" xfId="0" applyFont="1" applyFill="1" applyBorder="1" applyAlignment="1" applyProtection="1">
      <alignment horizontal="center" vertical="center"/>
      <protection locked="0"/>
    </xf>
    <xf numFmtId="38" fontId="12" fillId="3" borderId="24" xfId="3" applyFont="1" applyFill="1" applyBorder="1" applyAlignment="1" applyProtection="1">
      <alignment horizontal="center" vertical="center"/>
      <protection locked="0"/>
    </xf>
    <xf numFmtId="38" fontId="12" fillId="3" borderId="48" xfId="3" applyFont="1" applyFill="1" applyBorder="1" applyAlignment="1" applyProtection="1">
      <alignment horizontal="center" vertical="center"/>
      <protection locked="0"/>
    </xf>
    <xf numFmtId="38" fontId="12" fillId="3" borderId="34" xfId="3" applyFont="1" applyFill="1" applyBorder="1" applyAlignment="1" applyProtection="1">
      <alignment horizontal="center" vertical="center"/>
      <protection locked="0"/>
    </xf>
    <xf numFmtId="38" fontId="12" fillId="3" borderId="36" xfId="3" applyFont="1" applyFill="1" applyBorder="1" applyAlignment="1" applyProtection="1">
      <alignment horizontal="center" vertical="center"/>
      <protection locked="0"/>
    </xf>
    <xf numFmtId="38" fontId="12" fillId="3" borderId="25" xfId="3" applyFont="1" applyFill="1" applyBorder="1" applyAlignment="1" applyProtection="1">
      <alignment horizontal="center" vertical="center"/>
      <protection locked="0"/>
    </xf>
    <xf numFmtId="38" fontId="12" fillId="3" borderId="26" xfId="3" applyFont="1" applyFill="1" applyBorder="1" applyAlignment="1" applyProtection="1">
      <alignment horizontal="center" vertical="center"/>
      <protection locked="0"/>
    </xf>
    <xf numFmtId="38" fontId="12" fillId="3" borderId="35" xfId="3" applyFont="1" applyFill="1" applyBorder="1" applyAlignment="1" applyProtection="1">
      <alignment horizontal="center" vertical="center"/>
      <protection locked="0"/>
    </xf>
    <xf numFmtId="38" fontId="12" fillId="3" borderId="29" xfId="3" applyFont="1" applyFill="1" applyBorder="1" applyAlignment="1" applyProtection="1">
      <alignment horizontal="center" vertical="center"/>
      <protection locked="0"/>
    </xf>
    <xf numFmtId="38" fontId="12" fillId="3" borderId="28" xfId="3" applyFont="1" applyFill="1" applyBorder="1" applyAlignment="1" applyProtection="1">
      <alignment horizontal="center" vertical="center"/>
      <protection locked="0"/>
    </xf>
    <xf numFmtId="177" fontId="10" fillId="3" borderId="29" xfId="3" applyNumberFormat="1" applyFont="1" applyFill="1" applyBorder="1" applyAlignment="1" applyProtection="1">
      <alignment horizontal="center" vertical="center"/>
      <protection locked="0"/>
    </xf>
    <xf numFmtId="177" fontId="10" fillId="3" borderId="39" xfId="3" applyNumberFormat="1" applyFont="1" applyFill="1" applyBorder="1" applyAlignment="1" applyProtection="1">
      <alignment horizontal="center" vertical="center"/>
      <protection locked="0"/>
    </xf>
    <xf numFmtId="49" fontId="10" fillId="3" borderId="30" xfId="3" applyNumberFormat="1" applyFont="1" applyFill="1" applyBorder="1" applyAlignment="1" applyProtection="1">
      <alignment horizontal="center" vertical="center"/>
      <protection locked="0"/>
    </xf>
    <xf numFmtId="49" fontId="10" fillId="3" borderId="40" xfId="3" applyNumberFormat="1" applyFont="1" applyFill="1" applyBorder="1" applyAlignment="1" applyProtection="1">
      <alignment horizontal="center" vertical="center"/>
      <protection locked="0"/>
    </xf>
    <xf numFmtId="49" fontId="10" fillId="3" borderId="0" xfId="3" applyNumberFormat="1" applyFont="1" applyFill="1" applyBorder="1" applyAlignment="1" applyProtection="1">
      <alignment vertical="center"/>
      <protection locked="0"/>
    </xf>
    <xf numFmtId="38" fontId="13" fillId="3" borderId="0" xfId="3" applyFont="1" applyFill="1" applyBorder="1" applyAlignment="1" applyProtection="1">
      <alignment horizontal="right" vertical="center"/>
      <protection locked="0"/>
    </xf>
    <xf numFmtId="49" fontId="10" fillId="3" borderId="51" xfId="3" applyNumberFormat="1" applyFont="1" applyFill="1" applyBorder="1" applyAlignment="1" applyProtection="1">
      <alignment horizontal="center" vertical="center"/>
      <protection locked="0"/>
    </xf>
    <xf numFmtId="49" fontId="10" fillId="3" borderId="52" xfId="3" applyNumberFormat="1" applyFont="1" applyFill="1" applyBorder="1" applyAlignment="1" applyProtection="1">
      <alignment horizontal="center" vertical="center"/>
      <protection locked="0"/>
    </xf>
    <xf numFmtId="49" fontId="10" fillId="3" borderId="46" xfId="3" applyNumberFormat="1" applyFont="1" applyFill="1" applyBorder="1" applyAlignment="1" applyProtection="1">
      <alignment horizontal="center" vertical="center"/>
      <protection locked="0"/>
    </xf>
    <xf numFmtId="49" fontId="10" fillId="3" borderId="37" xfId="3" applyNumberFormat="1" applyFont="1" applyFill="1" applyBorder="1" applyAlignment="1" applyProtection="1">
      <alignment horizontal="center" vertical="center"/>
      <protection locked="0"/>
    </xf>
    <xf numFmtId="49" fontId="10" fillId="3" borderId="53" xfId="3" applyNumberFormat="1" applyFont="1" applyFill="1" applyBorder="1" applyAlignment="1" applyProtection="1">
      <alignment horizontal="center" vertical="center"/>
      <protection locked="0"/>
    </xf>
    <xf numFmtId="49" fontId="10" fillId="3" borderId="38" xfId="3" applyNumberFormat="1" applyFont="1" applyFill="1" applyBorder="1" applyAlignment="1" applyProtection="1">
      <alignment horizontal="center" vertical="center"/>
      <protection locked="0"/>
    </xf>
    <xf numFmtId="177" fontId="10" fillId="3" borderId="36" xfId="3" applyNumberFormat="1" applyFont="1" applyFill="1" applyBorder="1" applyAlignment="1" applyProtection="1">
      <alignment horizontal="center" vertical="center"/>
      <protection locked="0"/>
    </xf>
    <xf numFmtId="177" fontId="10" fillId="3" borderId="25" xfId="3" applyNumberFormat="1" applyFont="1" applyFill="1" applyBorder="1" applyAlignment="1" applyProtection="1">
      <alignment horizontal="center" vertical="center"/>
      <protection locked="0"/>
    </xf>
    <xf numFmtId="177" fontId="10" fillId="3" borderId="26" xfId="3" applyNumberFormat="1" applyFont="1" applyFill="1" applyBorder="1" applyAlignment="1" applyProtection="1">
      <alignment horizontal="center" vertical="center"/>
      <protection locked="0"/>
    </xf>
    <xf numFmtId="177" fontId="10" fillId="3" borderId="28" xfId="3" applyNumberFormat="1" applyFont="1" applyFill="1" applyBorder="1" applyAlignment="1" applyProtection="1">
      <alignment horizontal="center" vertical="center"/>
      <protection locked="0"/>
    </xf>
  </cellXfs>
  <cellStyles count="35">
    <cellStyle name="パーセント 2" xfId="1"/>
    <cellStyle name="パーセント 2 2" xfId="2"/>
    <cellStyle name="パーセント 2 2 2" xfId="22"/>
    <cellStyle name="パーセント 2 3" xfId="21"/>
    <cellStyle name="パーセント 3" xfId="34"/>
    <cellStyle name="桁区切り" xfId="3" builtinId="6"/>
    <cellStyle name="桁区切り 2" xfId="4"/>
    <cellStyle name="桁区切り 2 2" xfId="5"/>
    <cellStyle name="桁区切り 2 2 2" xfId="23"/>
    <cellStyle name="桁区切り 2 3" xfId="6"/>
    <cellStyle name="桁区切り 2 3 2" xfId="24"/>
    <cellStyle name="桁区切り 2 4" xfId="20"/>
    <cellStyle name="桁区切り 3" xfId="7"/>
    <cellStyle name="桁区切り 3 2" xfId="25"/>
    <cellStyle name="桁区切り 4" xfId="8"/>
    <cellStyle name="桁区切り 5" xfId="9"/>
    <cellStyle name="桁区切り 5 2" xfId="26"/>
    <cellStyle name="通貨 2" xfId="10"/>
    <cellStyle name="通貨 2 2" xfId="27"/>
    <cellStyle name="通貨 3" xfId="11"/>
    <cellStyle name="通貨 3 2" xfId="28"/>
    <cellStyle name="標準" xfId="0" builtinId="0"/>
    <cellStyle name="標準 2" xfId="12"/>
    <cellStyle name="標準 2 2" xfId="13"/>
    <cellStyle name="標準 2 2 2" xfId="30"/>
    <cellStyle name="標準 2 3" xfId="14"/>
    <cellStyle name="標準 2 4" xfId="29"/>
    <cellStyle name="標準 3" xfId="15"/>
    <cellStyle name="標準 3 2" xfId="16"/>
    <cellStyle name="標準 3 2 2" xfId="31"/>
    <cellStyle name="標準 4" xfId="17"/>
    <cellStyle name="標準 4 2" xfId="32"/>
    <cellStyle name="標準 5" xfId="18"/>
    <cellStyle name="標準 5 2" xfId="33"/>
    <cellStyle name="標準 6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47</xdr:row>
      <xdr:rowOff>0</xdr:rowOff>
    </xdr:from>
    <xdr:to>
      <xdr:col>2</xdr:col>
      <xdr:colOff>19050</xdr:colOff>
      <xdr:row>47</xdr:row>
      <xdr:rowOff>0</xdr:rowOff>
    </xdr:to>
    <xdr:sp macro="" textlink="">
      <xdr:nvSpPr>
        <xdr:cNvPr id="2" name="Line 1029"/>
        <xdr:cNvSpPr>
          <a:spLocks noChangeShapeType="1"/>
        </xdr:cNvSpPr>
      </xdr:nvSpPr>
      <xdr:spPr bwMode="auto">
        <a:xfrm flipH="1" flipV="1">
          <a:off x="533400" y="15830550"/>
          <a:ext cx="190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wordArtVertRtl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wordArtVertRtl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07"/>
  <sheetViews>
    <sheetView tabSelected="1" view="pageBreakPreview" zoomScale="75" zoomScaleNormal="100" zoomScaleSheetLayoutView="75" workbookViewId="0">
      <pane xSplit="4" ySplit="3" topLeftCell="E4" activePane="bottomRight" state="frozen"/>
      <selection activeCell="L15" sqref="L15"/>
      <selection pane="topRight" activeCell="L15" sqref="L15"/>
      <selection pane="bottomLeft" activeCell="L15" sqref="L15"/>
      <selection pane="bottomRight" activeCell="E57" sqref="E57"/>
    </sheetView>
  </sheetViews>
  <sheetFormatPr defaultRowHeight="19.5" customHeight="1" x14ac:dyDescent="0.15"/>
  <cols>
    <col min="1" max="1" width="4.625" style="174" customWidth="1"/>
    <col min="2" max="2" width="2.625" style="175" customWidth="1"/>
    <col min="3" max="3" width="4.625" style="174" customWidth="1"/>
    <col min="4" max="4" width="38.625" style="175" customWidth="1"/>
    <col min="5" max="5" width="17.625" style="9" customWidth="1"/>
    <col min="6" max="6" width="2.125" style="12" customWidth="1"/>
    <col min="7" max="7" width="17.5" style="9" customWidth="1"/>
    <col min="8" max="8" width="2.125" style="12" customWidth="1"/>
    <col min="9" max="9" width="16.625" style="9" customWidth="1"/>
    <col min="10" max="10" width="1.875" style="12" customWidth="1"/>
    <col min="11" max="11" width="14.25" style="13" customWidth="1"/>
    <col min="12" max="12" width="1.75" style="178" customWidth="1"/>
    <col min="13" max="16384" width="9" style="9"/>
  </cols>
  <sheetData>
    <row r="1" spans="1:12" s="6" customFormat="1" ht="19.5" customHeight="1" thickBot="1" x14ac:dyDescent="0.2">
      <c r="A1" s="184" t="s">
        <v>69</v>
      </c>
      <c r="B1" s="184"/>
      <c r="C1" s="184"/>
      <c r="D1" s="85"/>
      <c r="E1" s="86"/>
      <c r="F1" s="86"/>
      <c r="G1" s="185" t="s">
        <v>70</v>
      </c>
      <c r="H1" s="185"/>
      <c r="I1" s="185"/>
      <c r="J1" s="185"/>
      <c r="K1" s="185"/>
      <c r="L1" s="185"/>
    </row>
    <row r="2" spans="1:12" s="87" customFormat="1" ht="19.5" customHeight="1" x14ac:dyDescent="0.15">
      <c r="A2" s="186" t="s">
        <v>71</v>
      </c>
      <c r="B2" s="187"/>
      <c r="C2" s="187" t="s">
        <v>72</v>
      </c>
      <c r="D2" s="190"/>
      <c r="E2" s="192" t="s">
        <v>66</v>
      </c>
      <c r="F2" s="192"/>
      <c r="G2" s="193" t="s">
        <v>67</v>
      </c>
      <c r="H2" s="194"/>
      <c r="I2" s="195" t="s">
        <v>73</v>
      </c>
      <c r="J2" s="196"/>
      <c r="K2" s="196"/>
      <c r="L2" s="197"/>
    </row>
    <row r="3" spans="1:12" s="87" customFormat="1" ht="19.5" customHeight="1" thickBot="1" x14ac:dyDescent="0.2">
      <c r="A3" s="188"/>
      <c r="B3" s="189"/>
      <c r="C3" s="189"/>
      <c r="D3" s="191"/>
      <c r="E3" s="198" t="s">
        <v>68</v>
      </c>
      <c r="F3" s="198"/>
      <c r="G3" s="199" t="s">
        <v>54</v>
      </c>
      <c r="H3" s="200"/>
      <c r="I3" s="199" t="s">
        <v>52</v>
      </c>
      <c r="J3" s="200"/>
      <c r="K3" s="179" t="s">
        <v>53</v>
      </c>
      <c r="L3" s="180"/>
    </row>
    <row r="4" spans="1:12" s="7" customFormat="1" ht="19.5" customHeight="1" x14ac:dyDescent="0.15">
      <c r="A4" s="88">
        <v>1</v>
      </c>
      <c r="B4" s="89" t="s">
        <v>74</v>
      </c>
      <c r="C4" s="90"/>
      <c r="D4" s="91"/>
      <c r="E4" s="92">
        <f>SUBTOTAL(9,E5:E9)</f>
        <v>1983705</v>
      </c>
      <c r="F4" s="93"/>
      <c r="G4" s="94">
        <f>SUBTOTAL(9,G5:G9)</f>
        <v>2227166</v>
      </c>
      <c r="H4" s="95"/>
      <c r="I4" s="96">
        <f>E4-G4</f>
        <v>-243461</v>
      </c>
      <c r="J4" s="93"/>
      <c r="K4" s="97">
        <f>I4/G4</f>
        <v>-0.10931425856896163</v>
      </c>
      <c r="L4" s="98"/>
    </row>
    <row r="5" spans="1:12" s="6" customFormat="1" ht="19.5" customHeight="1" x14ac:dyDescent="0.15">
      <c r="A5" s="88"/>
      <c r="B5" s="89"/>
      <c r="C5" s="99" t="s">
        <v>75</v>
      </c>
      <c r="D5" s="100" t="s">
        <v>76</v>
      </c>
      <c r="E5" s="101">
        <v>827180</v>
      </c>
      <c r="F5" s="101"/>
      <c r="G5" s="102">
        <v>1016200</v>
      </c>
      <c r="H5" s="103"/>
      <c r="I5" s="104">
        <f t="shared" ref="I5:I62" si="0">E5-G5</f>
        <v>-189020</v>
      </c>
      <c r="J5" s="93"/>
      <c r="K5" s="105">
        <f t="shared" ref="K5:K63" si="1">I5/G5</f>
        <v>-0.1860066915961425</v>
      </c>
      <c r="L5" s="98"/>
    </row>
    <row r="6" spans="1:12" s="8" customFormat="1" ht="19.5" customHeight="1" x14ac:dyDescent="0.15">
      <c r="A6" s="88"/>
      <c r="B6" s="89"/>
      <c r="C6" s="99" t="s">
        <v>77</v>
      </c>
      <c r="D6" s="100" t="s">
        <v>78</v>
      </c>
      <c r="E6" s="106">
        <v>963425</v>
      </c>
      <c r="F6" s="106"/>
      <c r="G6" s="107">
        <v>1005466</v>
      </c>
      <c r="H6" s="108"/>
      <c r="I6" s="104">
        <f t="shared" si="0"/>
        <v>-42041</v>
      </c>
      <c r="J6" s="93"/>
      <c r="K6" s="105">
        <f t="shared" si="1"/>
        <v>-4.1812453131184944E-2</v>
      </c>
      <c r="L6" s="98"/>
    </row>
    <row r="7" spans="1:12" s="6" customFormat="1" ht="19.5" customHeight="1" x14ac:dyDescent="0.15">
      <c r="A7" s="88"/>
      <c r="B7" s="89"/>
      <c r="C7" s="99" t="s">
        <v>79</v>
      </c>
      <c r="D7" s="100" t="s">
        <v>80</v>
      </c>
      <c r="E7" s="101">
        <v>64100</v>
      </c>
      <c r="F7" s="101"/>
      <c r="G7" s="102">
        <v>59500</v>
      </c>
      <c r="H7" s="103"/>
      <c r="I7" s="104">
        <f t="shared" si="0"/>
        <v>4600</v>
      </c>
      <c r="J7" s="93"/>
      <c r="K7" s="109">
        <f t="shared" si="1"/>
        <v>7.7310924369747902E-2</v>
      </c>
      <c r="L7" s="98"/>
    </row>
    <row r="8" spans="1:12" s="6" customFormat="1" ht="19.5" customHeight="1" x14ac:dyDescent="0.15">
      <c r="A8" s="88"/>
      <c r="B8" s="89"/>
      <c r="C8" s="99" t="s">
        <v>81</v>
      </c>
      <c r="D8" s="100" t="s">
        <v>82</v>
      </c>
      <c r="E8" s="101">
        <v>101000</v>
      </c>
      <c r="F8" s="101"/>
      <c r="G8" s="102">
        <v>107000</v>
      </c>
      <c r="H8" s="103"/>
      <c r="I8" s="104">
        <f t="shared" si="0"/>
        <v>-6000</v>
      </c>
      <c r="J8" s="93"/>
      <c r="K8" s="105">
        <f t="shared" si="1"/>
        <v>-5.6074766355140186E-2</v>
      </c>
      <c r="L8" s="98"/>
    </row>
    <row r="9" spans="1:12" s="6" customFormat="1" ht="19.5" customHeight="1" x14ac:dyDescent="0.15">
      <c r="A9" s="110"/>
      <c r="B9" s="111"/>
      <c r="C9" s="112" t="s">
        <v>83</v>
      </c>
      <c r="D9" s="113" t="s">
        <v>84</v>
      </c>
      <c r="E9" s="114">
        <v>28000</v>
      </c>
      <c r="F9" s="114"/>
      <c r="G9" s="115">
        <v>39000</v>
      </c>
      <c r="H9" s="116"/>
      <c r="I9" s="117">
        <f t="shared" si="0"/>
        <v>-11000</v>
      </c>
      <c r="J9" s="118"/>
      <c r="K9" s="119">
        <f t="shared" si="1"/>
        <v>-0.28205128205128205</v>
      </c>
      <c r="L9" s="120"/>
    </row>
    <row r="10" spans="1:12" s="7" customFormat="1" ht="19.5" customHeight="1" x14ac:dyDescent="0.15">
      <c r="A10" s="121">
        <v>2</v>
      </c>
      <c r="B10" s="122" t="s">
        <v>85</v>
      </c>
      <c r="C10" s="123"/>
      <c r="D10" s="124"/>
      <c r="E10" s="125">
        <f>SUM(E11:E13)</f>
        <v>74800</v>
      </c>
      <c r="F10" s="126"/>
      <c r="G10" s="127">
        <f>SUM(G11:G13)</f>
        <v>76500</v>
      </c>
      <c r="H10" s="128"/>
      <c r="I10" s="129">
        <f t="shared" si="0"/>
        <v>-1700</v>
      </c>
      <c r="J10" s="126"/>
      <c r="K10" s="130">
        <f t="shared" si="1"/>
        <v>-2.2222222222222223E-2</v>
      </c>
      <c r="L10" s="131"/>
    </row>
    <row r="11" spans="1:12" s="7" customFormat="1" ht="19.5" customHeight="1" x14ac:dyDescent="0.15">
      <c r="A11" s="88"/>
      <c r="B11" s="89"/>
      <c r="C11" s="132" t="s">
        <v>75</v>
      </c>
      <c r="D11" s="100" t="s">
        <v>86</v>
      </c>
      <c r="E11" s="101">
        <v>19000</v>
      </c>
      <c r="F11" s="101"/>
      <c r="G11" s="102">
        <v>20000</v>
      </c>
      <c r="H11" s="103"/>
      <c r="I11" s="104">
        <f t="shared" si="0"/>
        <v>-1000</v>
      </c>
      <c r="J11" s="93"/>
      <c r="K11" s="105">
        <f t="shared" si="1"/>
        <v>-0.05</v>
      </c>
      <c r="L11" s="98"/>
    </row>
    <row r="12" spans="1:12" s="7" customFormat="1" ht="19.5" customHeight="1" x14ac:dyDescent="0.15">
      <c r="A12" s="88"/>
      <c r="B12" s="133"/>
      <c r="C12" s="132" t="s">
        <v>77</v>
      </c>
      <c r="D12" s="100" t="s">
        <v>87</v>
      </c>
      <c r="E12" s="101">
        <v>53000</v>
      </c>
      <c r="F12" s="101"/>
      <c r="G12" s="102">
        <v>54000</v>
      </c>
      <c r="H12" s="103"/>
      <c r="I12" s="104">
        <f t="shared" si="0"/>
        <v>-1000</v>
      </c>
      <c r="J12" s="134"/>
      <c r="K12" s="105">
        <f t="shared" si="1"/>
        <v>-1.8518518518518517E-2</v>
      </c>
      <c r="L12" s="135"/>
    </row>
    <row r="13" spans="1:12" s="7" customFormat="1" ht="19.5" customHeight="1" x14ac:dyDescent="0.15">
      <c r="A13" s="88"/>
      <c r="B13" s="89"/>
      <c r="C13" s="136" t="s">
        <v>81</v>
      </c>
      <c r="D13" s="137" t="s">
        <v>88</v>
      </c>
      <c r="E13" s="138">
        <v>2800</v>
      </c>
      <c r="F13" s="138"/>
      <c r="G13" s="139">
        <v>2500</v>
      </c>
      <c r="H13" s="140"/>
      <c r="I13" s="141">
        <f t="shared" si="0"/>
        <v>300</v>
      </c>
      <c r="J13" s="93"/>
      <c r="K13" s="105">
        <f t="shared" si="1"/>
        <v>0.12</v>
      </c>
      <c r="L13" s="98"/>
    </row>
    <row r="14" spans="1:12" s="7" customFormat="1" ht="19.5" customHeight="1" x14ac:dyDescent="0.15">
      <c r="A14" s="121">
        <v>3</v>
      </c>
      <c r="B14" s="122" t="s">
        <v>89</v>
      </c>
      <c r="C14" s="123"/>
      <c r="D14" s="124"/>
      <c r="E14" s="125">
        <f>SUBTOTAL(9,E15)</f>
        <v>1700</v>
      </c>
      <c r="F14" s="126"/>
      <c r="G14" s="127">
        <f>SUBTOTAL(9,G15)</f>
        <v>1500</v>
      </c>
      <c r="H14" s="128"/>
      <c r="I14" s="129">
        <f t="shared" si="0"/>
        <v>200</v>
      </c>
      <c r="J14" s="126"/>
      <c r="K14" s="130">
        <f t="shared" si="1"/>
        <v>0.13333333333333333</v>
      </c>
      <c r="L14" s="131"/>
    </row>
    <row r="15" spans="1:12" s="6" customFormat="1" ht="19.5" customHeight="1" x14ac:dyDescent="0.15">
      <c r="A15" s="110"/>
      <c r="B15" s="111"/>
      <c r="C15" s="112" t="s">
        <v>75</v>
      </c>
      <c r="D15" s="113" t="s">
        <v>89</v>
      </c>
      <c r="E15" s="114">
        <v>1700</v>
      </c>
      <c r="F15" s="114"/>
      <c r="G15" s="115">
        <v>1500</v>
      </c>
      <c r="H15" s="116"/>
      <c r="I15" s="117">
        <f t="shared" si="0"/>
        <v>200</v>
      </c>
      <c r="J15" s="118"/>
      <c r="K15" s="119">
        <f t="shared" si="1"/>
        <v>0.13333333333333333</v>
      </c>
      <c r="L15" s="120"/>
    </row>
    <row r="16" spans="1:12" s="6" customFormat="1" ht="19.5" customHeight="1" x14ac:dyDescent="0.15">
      <c r="A16" s="121">
        <v>4</v>
      </c>
      <c r="B16" s="122" t="s">
        <v>90</v>
      </c>
      <c r="C16" s="122"/>
      <c r="D16" s="142"/>
      <c r="E16" s="125">
        <f>SUBTOTAL(9,E17)</f>
        <v>7000</v>
      </c>
      <c r="F16" s="143"/>
      <c r="G16" s="127">
        <f>SUBTOTAL(9,G17)</f>
        <v>5600</v>
      </c>
      <c r="H16" s="128"/>
      <c r="I16" s="129">
        <f t="shared" si="0"/>
        <v>1400</v>
      </c>
      <c r="J16" s="126"/>
      <c r="K16" s="130">
        <f t="shared" si="1"/>
        <v>0.25</v>
      </c>
      <c r="L16" s="131"/>
    </row>
    <row r="17" spans="1:12" s="6" customFormat="1" ht="19.5" customHeight="1" x14ac:dyDescent="0.15">
      <c r="A17" s="110"/>
      <c r="B17" s="111"/>
      <c r="C17" s="144" t="s">
        <v>75</v>
      </c>
      <c r="D17" s="113" t="s">
        <v>90</v>
      </c>
      <c r="E17" s="114">
        <v>7000</v>
      </c>
      <c r="F17" s="114"/>
      <c r="G17" s="115">
        <v>5600</v>
      </c>
      <c r="H17" s="116"/>
      <c r="I17" s="117">
        <f t="shared" si="0"/>
        <v>1400</v>
      </c>
      <c r="J17" s="118"/>
      <c r="K17" s="119">
        <f t="shared" si="1"/>
        <v>0.25</v>
      </c>
      <c r="L17" s="120"/>
    </row>
    <row r="18" spans="1:12" s="6" customFormat="1" ht="19.5" customHeight="1" x14ac:dyDescent="0.15">
      <c r="A18" s="121">
        <v>5</v>
      </c>
      <c r="B18" s="122" t="s">
        <v>91</v>
      </c>
      <c r="C18" s="122"/>
      <c r="D18" s="142"/>
      <c r="E18" s="125">
        <f>SUBTOTAL(9,E19)</f>
        <v>8000</v>
      </c>
      <c r="F18" s="143"/>
      <c r="G18" s="127">
        <f>SUBTOTAL(9,G19)</f>
        <v>4600</v>
      </c>
      <c r="H18" s="128"/>
      <c r="I18" s="129">
        <f t="shared" si="0"/>
        <v>3400</v>
      </c>
      <c r="J18" s="126"/>
      <c r="K18" s="130">
        <f t="shared" si="1"/>
        <v>0.73913043478260865</v>
      </c>
      <c r="L18" s="131"/>
    </row>
    <row r="19" spans="1:12" s="6" customFormat="1" ht="19.5" customHeight="1" x14ac:dyDescent="0.15">
      <c r="A19" s="110"/>
      <c r="B19" s="111"/>
      <c r="C19" s="144" t="s">
        <v>75</v>
      </c>
      <c r="D19" s="113" t="s">
        <v>92</v>
      </c>
      <c r="E19" s="114">
        <v>8000</v>
      </c>
      <c r="F19" s="114"/>
      <c r="G19" s="115">
        <v>4600</v>
      </c>
      <c r="H19" s="116"/>
      <c r="I19" s="117">
        <f t="shared" si="0"/>
        <v>3400</v>
      </c>
      <c r="J19" s="118"/>
      <c r="K19" s="145">
        <f t="shared" si="1"/>
        <v>0.73913043478260865</v>
      </c>
      <c r="L19" s="120"/>
    </row>
    <row r="20" spans="1:12" s="7" customFormat="1" ht="19.5" customHeight="1" x14ac:dyDescent="0.15">
      <c r="A20" s="121">
        <v>6</v>
      </c>
      <c r="B20" s="122" t="s">
        <v>93</v>
      </c>
      <c r="C20" s="123"/>
      <c r="D20" s="124"/>
      <c r="E20" s="125">
        <f>SUBTOTAL(9,E21)</f>
        <v>20000</v>
      </c>
      <c r="F20" s="126"/>
      <c r="G20" s="127">
        <f>SUBTOTAL(9,G21)</f>
        <v>10000</v>
      </c>
      <c r="H20" s="128"/>
      <c r="I20" s="129">
        <f t="shared" si="0"/>
        <v>10000</v>
      </c>
      <c r="J20" s="126"/>
      <c r="K20" s="130">
        <f t="shared" si="1"/>
        <v>1</v>
      </c>
      <c r="L20" s="131"/>
    </row>
    <row r="21" spans="1:12" s="6" customFormat="1" ht="19.5" customHeight="1" x14ac:dyDescent="0.15">
      <c r="A21" s="110"/>
      <c r="B21" s="111"/>
      <c r="C21" s="112" t="s">
        <v>75</v>
      </c>
      <c r="D21" s="113" t="s">
        <v>93</v>
      </c>
      <c r="E21" s="114">
        <v>20000</v>
      </c>
      <c r="F21" s="114"/>
      <c r="G21" s="115">
        <v>10000</v>
      </c>
      <c r="H21" s="116"/>
      <c r="I21" s="117">
        <f t="shared" si="0"/>
        <v>10000</v>
      </c>
      <c r="J21" s="118"/>
      <c r="K21" s="119">
        <f t="shared" si="1"/>
        <v>1</v>
      </c>
      <c r="L21" s="120"/>
    </row>
    <row r="22" spans="1:12" s="7" customFormat="1" ht="19.5" customHeight="1" x14ac:dyDescent="0.15">
      <c r="A22" s="121">
        <v>7</v>
      </c>
      <c r="B22" s="122" t="s">
        <v>94</v>
      </c>
      <c r="C22" s="123"/>
      <c r="D22" s="124"/>
      <c r="E22" s="125">
        <f>SUBTOTAL(9,E23)</f>
        <v>340000</v>
      </c>
      <c r="F22" s="126"/>
      <c r="G22" s="127">
        <f>SUBTOTAL(9,G23)</f>
        <v>350000</v>
      </c>
      <c r="H22" s="128"/>
      <c r="I22" s="129">
        <f t="shared" si="0"/>
        <v>-10000</v>
      </c>
      <c r="J22" s="126"/>
      <c r="K22" s="130">
        <f t="shared" si="1"/>
        <v>-2.8571428571428571E-2</v>
      </c>
      <c r="L22" s="131"/>
    </row>
    <row r="23" spans="1:12" s="6" customFormat="1" ht="19.5" customHeight="1" x14ac:dyDescent="0.15">
      <c r="A23" s="110"/>
      <c r="B23" s="111"/>
      <c r="C23" s="112" t="s">
        <v>75</v>
      </c>
      <c r="D23" s="113" t="s">
        <v>94</v>
      </c>
      <c r="E23" s="114">
        <v>340000</v>
      </c>
      <c r="F23" s="114"/>
      <c r="G23" s="115">
        <v>350000</v>
      </c>
      <c r="H23" s="116"/>
      <c r="I23" s="117">
        <f t="shared" si="0"/>
        <v>-10000</v>
      </c>
      <c r="J23" s="118"/>
      <c r="K23" s="119">
        <f t="shared" si="1"/>
        <v>-2.8571428571428571E-2</v>
      </c>
      <c r="L23" s="120"/>
    </row>
    <row r="24" spans="1:12" s="7" customFormat="1" ht="19.5" customHeight="1" x14ac:dyDescent="0.15">
      <c r="A24" s="121">
        <v>8</v>
      </c>
      <c r="B24" s="122" t="s">
        <v>95</v>
      </c>
      <c r="C24" s="123"/>
      <c r="D24" s="124"/>
      <c r="E24" s="125">
        <f>SUBTOTAL(9,E25)</f>
        <v>4000</v>
      </c>
      <c r="F24" s="126"/>
      <c r="G24" s="127">
        <f>SUBTOTAL(9,G25)</f>
        <v>5400</v>
      </c>
      <c r="H24" s="128"/>
      <c r="I24" s="129">
        <f t="shared" si="0"/>
        <v>-1400</v>
      </c>
      <c r="J24" s="126"/>
      <c r="K24" s="130">
        <f t="shared" si="1"/>
        <v>-0.25925925925925924</v>
      </c>
      <c r="L24" s="131"/>
    </row>
    <row r="25" spans="1:12" s="6" customFormat="1" ht="19.5" customHeight="1" x14ac:dyDescent="0.15">
      <c r="A25" s="110"/>
      <c r="B25" s="111"/>
      <c r="C25" s="112" t="s">
        <v>75</v>
      </c>
      <c r="D25" s="113" t="s">
        <v>95</v>
      </c>
      <c r="E25" s="114">
        <v>4000</v>
      </c>
      <c r="F25" s="114"/>
      <c r="G25" s="115">
        <v>5400</v>
      </c>
      <c r="H25" s="116"/>
      <c r="I25" s="117">
        <f t="shared" si="0"/>
        <v>-1400</v>
      </c>
      <c r="J25" s="118"/>
      <c r="K25" s="119">
        <f t="shared" si="1"/>
        <v>-0.25925925925925924</v>
      </c>
      <c r="L25" s="120"/>
    </row>
    <row r="26" spans="1:12" s="6" customFormat="1" ht="19.5" customHeight="1" x14ac:dyDescent="0.15">
      <c r="A26" s="121">
        <v>9</v>
      </c>
      <c r="B26" s="122" t="s">
        <v>96</v>
      </c>
      <c r="C26" s="123"/>
      <c r="D26" s="124"/>
      <c r="E26" s="125">
        <f>SUBTOTAL(9,E27)</f>
        <v>6000</v>
      </c>
      <c r="F26" s="126"/>
      <c r="G26" s="127">
        <f>SUBTOTAL(9,G27)</f>
        <v>7600</v>
      </c>
      <c r="H26" s="128"/>
      <c r="I26" s="129">
        <f t="shared" si="0"/>
        <v>-1600</v>
      </c>
      <c r="J26" s="126"/>
      <c r="K26" s="130">
        <f t="shared" si="1"/>
        <v>-0.21052631578947367</v>
      </c>
      <c r="L26" s="131"/>
    </row>
    <row r="27" spans="1:12" s="6" customFormat="1" ht="19.5" customHeight="1" x14ac:dyDescent="0.15">
      <c r="A27" s="110"/>
      <c r="B27" s="111"/>
      <c r="C27" s="112" t="s">
        <v>75</v>
      </c>
      <c r="D27" s="113" t="s">
        <v>96</v>
      </c>
      <c r="E27" s="114">
        <v>6000</v>
      </c>
      <c r="F27" s="114"/>
      <c r="G27" s="115">
        <v>7600</v>
      </c>
      <c r="H27" s="116"/>
      <c r="I27" s="117">
        <f t="shared" si="0"/>
        <v>-1600</v>
      </c>
      <c r="J27" s="118"/>
      <c r="K27" s="119">
        <f t="shared" si="1"/>
        <v>-0.21052631578947367</v>
      </c>
      <c r="L27" s="120"/>
    </row>
    <row r="28" spans="1:12" s="6" customFormat="1" ht="19.5" customHeight="1" x14ac:dyDescent="0.15">
      <c r="A28" s="121">
        <v>11</v>
      </c>
      <c r="B28" s="122" t="s">
        <v>97</v>
      </c>
      <c r="C28" s="123"/>
      <c r="D28" s="124"/>
      <c r="E28" s="125">
        <f>SUM(E29:E30)</f>
        <v>23400</v>
      </c>
      <c r="F28" s="143"/>
      <c r="G28" s="127">
        <f>SUM(G29:G30)</f>
        <v>22200</v>
      </c>
      <c r="H28" s="146"/>
      <c r="I28" s="129">
        <f t="shared" si="0"/>
        <v>1200</v>
      </c>
      <c r="J28" s="126"/>
      <c r="K28" s="130">
        <f t="shared" si="1"/>
        <v>5.4054054054054057E-2</v>
      </c>
      <c r="L28" s="131"/>
    </row>
    <row r="29" spans="1:12" s="6" customFormat="1" ht="19.5" customHeight="1" x14ac:dyDescent="0.15">
      <c r="A29" s="88"/>
      <c r="B29" s="133"/>
      <c r="C29" s="132" t="s">
        <v>75</v>
      </c>
      <c r="D29" s="100" t="s">
        <v>98</v>
      </c>
      <c r="E29" s="101">
        <v>20000</v>
      </c>
      <c r="F29" s="101"/>
      <c r="G29" s="102">
        <v>20000</v>
      </c>
      <c r="H29" s="103"/>
      <c r="I29" s="104">
        <f t="shared" si="0"/>
        <v>0</v>
      </c>
      <c r="J29" s="134"/>
      <c r="K29" s="105">
        <f t="shared" si="1"/>
        <v>0</v>
      </c>
      <c r="L29" s="135"/>
    </row>
    <row r="30" spans="1:12" s="6" customFormat="1" ht="19.5" customHeight="1" x14ac:dyDescent="0.15">
      <c r="A30" s="88"/>
      <c r="B30" s="89"/>
      <c r="C30" s="136" t="s">
        <v>79</v>
      </c>
      <c r="D30" s="137" t="s">
        <v>99</v>
      </c>
      <c r="E30" s="138">
        <v>3400</v>
      </c>
      <c r="F30" s="138"/>
      <c r="G30" s="139">
        <v>2200</v>
      </c>
      <c r="H30" s="140"/>
      <c r="I30" s="141">
        <f t="shared" si="0"/>
        <v>1200</v>
      </c>
      <c r="J30" s="93"/>
      <c r="K30" s="105">
        <f t="shared" si="1"/>
        <v>0.54545454545454541</v>
      </c>
      <c r="L30" s="98"/>
    </row>
    <row r="31" spans="1:12" s="6" customFormat="1" ht="19.5" customHeight="1" x14ac:dyDescent="0.15">
      <c r="A31" s="121">
        <v>12</v>
      </c>
      <c r="B31" s="122" t="s">
        <v>100</v>
      </c>
      <c r="C31" s="123"/>
      <c r="D31" s="124"/>
      <c r="E31" s="125">
        <f>SUBTOTAL(9,E32)</f>
        <v>1870000</v>
      </c>
      <c r="F31" s="126"/>
      <c r="G31" s="127">
        <f>SUBTOTAL(9,G32)</f>
        <v>1570000</v>
      </c>
      <c r="H31" s="146"/>
      <c r="I31" s="129">
        <f t="shared" si="0"/>
        <v>300000</v>
      </c>
      <c r="J31" s="126"/>
      <c r="K31" s="130">
        <f t="shared" si="1"/>
        <v>0.19108280254777071</v>
      </c>
      <c r="L31" s="131"/>
    </row>
    <row r="32" spans="1:12" s="6" customFormat="1" ht="19.5" customHeight="1" x14ac:dyDescent="0.15">
      <c r="A32" s="110"/>
      <c r="B32" s="111"/>
      <c r="C32" s="112" t="s">
        <v>75</v>
      </c>
      <c r="D32" s="113" t="s">
        <v>100</v>
      </c>
      <c r="E32" s="114">
        <v>1870000</v>
      </c>
      <c r="F32" s="114"/>
      <c r="G32" s="115">
        <v>1570000</v>
      </c>
      <c r="H32" s="116"/>
      <c r="I32" s="117">
        <f t="shared" si="0"/>
        <v>300000</v>
      </c>
      <c r="J32" s="118"/>
      <c r="K32" s="119">
        <f t="shared" si="1"/>
        <v>0.19108280254777071</v>
      </c>
      <c r="L32" s="120"/>
    </row>
    <row r="33" spans="1:12" s="7" customFormat="1" ht="19.5" customHeight="1" x14ac:dyDescent="0.15">
      <c r="A33" s="121">
        <v>13</v>
      </c>
      <c r="B33" s="122" t="s">
        <v>101</v>
      </c>
      <c r="C33" s="123"/>
      <c r="D33" s="124"/>
      <c r="E33" s="125">
        <f>SUBTOTAL(9,E34)</f>
        <v>1500</v>
      </c>
      <c r="F33" s="126"/>
      <c r="G33" s="127">
        <f>SUBTOTAL(9,G34)</f>
        <v>1500</v>
      </c>
      <c r="H33" s="128"/>
      <c r="I33" s="129">
        <f t="shared" si="0"/>
        <v>0</v>
      </c>
      <c r="J33" s="126"/>
      <c r="K33" s="130">
        <f t="shared" si="1"/>
        <v>0</v>
      </c>
      <c r="L33" s="131"/>
    </row>
    <row r="34" spans="1:12" s="6" customFormat="1" ht="19.5" customHeight="1" x14ac:dyDescent="0.15">
      <c r="A34" s="110"/>
      <c r="B34" s="111"/>
      <c r="C34" s="112" t="s">
        <v>75</v>
      </c>
      <c r="D34" s="147" t="s">
        <v>101</v>
      </c>
      <c r="E34" s="114">
        <v>1500</v>
      </c>
      <c r="F34" s="114"/>
      <c r="G34" s="115">
        <v>1500</v>
      </c>
      <c r="H34" s="116"/>
      <c r="I34" s="117">
        <f t="shared" si="0"/>
        <v>0</v>
      </c>
      <c r="J34" s="118"/>
      <c r="K34" s="119">
        <f t="shared" si="1"/>
        <v>0</v>
      </c>
      <c r="L34" s="120"/>
    </row>
    <row r="35" spans="1:12" s="7" customFormat="1" ht="19.5" customHeight="1" x14ac:dyDescent="0.15">
      <c r="A35" s="121">
        <v>14</v>
      </c>
      <c r="B35" s="122" t="s">
        <v>102</v>
      </c>
      <c r="C35" s="123"/>
      <c r="D35" s="124"/>
      <c r="E35" s="125">
        <f>SUBTOTAL(9,E36:E37)</f>
        <v>127713</v>
      </c>
      <c r="F35" s="126"/>
      <c r="G35" s="127">
        <f>SUBTOTAL(9,G36:G37)</f>
        <v>122128</v>
      </c>
      <c r="H35" s="128"/>
      <c r="I35" s="129">
        <f t="shared" si="0"/>
        <v>5585</v>
      </c>
      <c r="J35" s="126"/>
      <c r="K35" s="130">
        <f t="shared" si="1"/>
        <v>4.5730708764574871E-2</v>
      </c>
      <c r="L35" s="131"/>
    </row>
    <row r="36" spans="1:12" s="7" customFormat="1" ht="19.5" customHeight="1" x14ac:dyDescent="0.15">
      <c r="A36" s="88"/>
      <c r="B36" s="89"/>
      <c r="C36" s="132" t="s">
        <v>75</v>
      </c>
      <c r="D36" s="100" t="s">
        <v>103</v>
      </c>
      <c r="E36" s="101">
        <v>97</v>
      </c>
      <c r="F36" s="134"/>
      <c r="G36" s="102">
        <v>405</v>
      </c>
      <c r="H36" s="148"/>
      <c r="I36" s="104">
        <f t="shared" si="0"/>
        <v>-308</v>
      </c>
      <c r="J36" s="93"/>
      <c r="K36" s="109">
        <f t="shared" si="1"/>
        <v>-0.76049382716049385</v>
      </c>
      <c r="L36" s="98"/>
    </row>
    <row r="37" spans="1:12" s="6" customFormat="1" ht="19.5" customHeight="1" x14ac:dyDescent="0.15">
      <c r="A37" s="110"/>
      <c r="B37" s="111"/>
      <c r="C37" s="112" t="s">
        <v>77</v>
      </c>
      <c r="D37" s="113" t="s">
        <v>104</v>
      </c>
      <c r="E37" s="114">
        <v>127616</v>
      </c>
      <c r="F37" s="114"/>
      <c r="G37" s="115">
        <v>121723</v>
      </c>
      <c r="H37" s="116"/>
      <c r="I37" s="117">
        <f t="shared" si="0"/>
        <v>5893</v>
      </c>
      <c r="J37" s="118"/>
      <c r="K37" s="119">
        <f t="shared" si="1"/>
        <v>4.8413200463347107E-2</v>
      </c>
      <c r="L37" s="120"/>
    </row>
    <row r="38" spans="1:12" s="7" customFormat="1" ht="19.5" customHeight="1" x14ac:dyDescent="0.15">
      <c r="A38" s="121">
        <v>15</v>
      </c>
      <c r="B38" s="122" t="s">
        <v>105</v>
      </c>
      <c r="C38" s="123"/>
      <c r="D38" s="124"/>
      <c r="E38" s="125">
        <f>SUBTOTAL(9,E39:E40)</f>
        <v>33154</v>
      </c>
      <c r="F38" s="126"/>
      <c r="G38" s="127">
        <f>SUBTOTAL(9,G39:G40)</f>
        <v>33003</v>
      </c>
      <c r="H38" s="128"/>
      <c r="I38" s="129">
        <f t="shared" si="0"/>
        <v>151</v>
      </c>
      <c r="J38" s="126"/>
      <c r="K38" s="130">
        <f t="shared" si="1"/>
        <v>4.5753416356088842E-3</v>
      </c>
      <c r="L38" s="131"/>
    </row>
    <row r="39" spans="1:12" s="6" customFormat="1" ht="19.5" customHeight="1" x14ac:dyDescent="0.15">
      <c r="A39" s="88"/>
      <c r="B39" s="89"/>
      <c r="C39" s="99" t="s">
        <v>75</v>
      </c>
      <c r="D39" s="100" t="s">
        <v>106</v>
      </c>
      <c r="E39" s="101">
        <v>12612</v>
      </c>
      <c r="F39" s="101"/>
      <c r="G39" s="102">
        <v>13206</v>
      </c>
      <c r="H39" s="103"/>
      <c r="I39" s="104">
        <f t="shared" si="0"/>
        <v>-594</v>
      </c>
      <c r="J39" s="93"/>
      <c r="K39" s="109">
        <f t="shared" si="1"/>
        <v>-4.4979554747841891E-2</v>
      </c>
      <c r="L39" s="98"/>
    </row>
    <row r="40" spans="1:12" s="6" customFormat="1" ht="19.5" customHeight="1" x14ac:dyDescent="0.15">
      <c r="A40" s="110"/>
      <c r="B40" s="111"/>
      <c r="C40" s="112" t="s">
        <v>77</v>
      </c>
      <c r="D40" s="113" t="s">
        <v>107</v>
      </c>
      <c r="E40" s="114">
        <v>20542</v>
      </c>
      <c r="F40" s="114"/>
      <c r="G40" s="115">
        <v>19797</v>
      </c>
      <c r="H40" s="116"/>
      <c r="I40" s="117">
        <f>E40-G40</f>
        <v>745</v>
      </c>
      <c r="J40" s="118"/>
      <c r="K40" s="119">
        <f t="shared" si="1"/>
        <v>3.763196443905642E-2</v>
      </c>
      <c r="L40" s="120"/>
    </row>
    <row r="41" spans="1:12" s="7" customFormat="1" ht="19.5" customHeight="1" x14ac:dyDescent="0.15">
      <c r="A41" s="121">
        <v>16</v>
      </c>
      <c r="B41" s="122" t="s">
        <v>108</v>
      </c>
      <c r="C41" s="123"/>
      <c r="D41" s="124"/>
      <c r="E41" s="125">
        <f>SUBTOTAL(9,E42:E44)</f>
        <v>666395</v>
      </c>
      <c r="F41" s="126"/>
      <c r="G41" s="127">
        <f>SUBTOTAL(9,G42:G44)</f>
        <v>508217</v>
      </c>
      <c r="H41" s="128"/>
      <c r="I41" s="129">
        <f t="shared" si="0"/>
        <v>158178</v>
      </c>
      <c r="J41" s="126"/>
      <c r="K41" s="130">
        <f t="shared" si="1"/>
        <v>0.3112410643484968</v>
      </c>
      <c r="L41" s="131"/>
    </row>
    <row r="42" spans="1:12" s="6" customFormat="1" ht="19.5" customHeight="1" x14ac:dyDescent="0.15">
      <c r="A42" s="88"/>
      <c r="B42" s="89"/>
      <c r="C42" s="99" t="s">
        <v>75</v>
      </c>
      <c r="D42" s="100" t="s">
        <v>109</v>
      </c>
      <c r="E42" s="101">
        <v>479640</v>
      </c>
      <c r="F42" s="101"/>
      <c r="G42" s="102">
        <v>399226</v>
      </c>
      <c r="H42" s="103"/>
      <c r="I42" s="104">
        <f t="shared" si="0"/>
        <v>80414</v>
      </c>
      <c r="J42" s="93"/>
      <c r="K42" s="109">
        <f t="shared" si="1"/>
        <v>0.20142475690461042</v>
      </c>
      <c r="L42" s="98"/>
    </row>
    <row r="43" spans="1:12" s="6" customFormat="1" ht="19.5" customHeight="1" x14ac:dyDescent="0.15">
      <c r="A43" s="88"/>
      <c r="B43" s="89"/>
      <c r="C43" s="99" t="s">
        <v>77</v>
      </c>
      <c r="D43" s="100" t="s">
        <v>110</v>
      </c>
      <c r="E43" s="101">
        <v>183326</v>
      </c>
      <c r="F43" s="101"/>
      <c r="G43" s="102">
        <v>105404</v>
      </c>
      <c r="H43" s="103"/>
      <c r="I43" s="104">
        <f t="shared" si="0"/>
        <v>77922</v>
      </c>
      <c r="J43" s="93"/>
      <c r="K43" s="105">
        <f t="shared" si="1"/>
        <v>0.73926985693142577</v>
      </c>
      <c r="L43" s="98"/>
    </row>
    <row r="44" spans="1:12" s="6" customFormat="1" ht="19.5" customHeight="1" x14ac:dyDescent="0.15">
      <c r="A44" s="110"/>
      <c r="B44" s="111"/>
      <c r="C44" s="112" t="s">
        <v>79</v>
      </c>
      <c r="D44" s="113" t="s">
        <v>111</v>
      </c>
      <c r="E44" s="114">
        <v>3429</v>
      </c>
      <c r="F44" s="114"/>
      <c r="G44" s="115">
        <v>3587</v>
      </c>
      <c r="H44" s="116"/>
      <c r="I44" s="117">
        <f t="shared" si="0"/>
        <v>-158</v>
      </c>
      <c r="J44" s="118"/>
      <c r="K44" s="119">
        <f t="shared" si="1"/>
        <v>-4.4047950933928076E-2</v>
      </c>
      <c r="L44" s="120"/>
    </row>
    <row r="45" spans="1:12" s="7" customFormat="1" ht="19.5" customHeight="1" x14ac:dyDescent="0.15">
      <c r="A45" s="121">
        <v>17</v>
      </c>
      <c r="B45" s="122" t="s">
        <v>112</v>
      </c>
      <c r="C45" s="123"/>
      <c r="D45" s="124"/>
      <c r="E45" s="125">
        <f>SUBTOTAL(9,E46:E48)</f>
        <v>320918</v>
      </c>
      <c r="F45" s="126"/>
      <c r="G45" s="127">
        <f>SUBTOTAL(9,G46:G48)</f>
        <v>303424</v>
      </c>
      <c r="H45" s="128"/>
      <c r="I45" s="129">
        <f t="shared" si="0"/>
        <v>17494</v>
      </c>
      <c r="J45" s="126"/>
      <c r="K45" s="130">
        <f t="shared" si="1"/>
        <v>5.7655294241721153E-2</v>
      </c>
      <c r="L45" s="131"/>
    </row>
    <row r="46" spans="1:12" s="6" customFormat="1" ht="19.5" customHeight="1" x14ac:dyDescent="0.15">
      <c r="A46" s="88"/>
      <c r="B46" s="89"/>
      <c r="C46" s="99" t="s">
        <v>75</v>
      </c>
      <c r="D46" s="100" t="s">
        <v>113</v>
      </c>
      <c r="E46" s="101">
        <v>201483</v>
      </c>
      <c r="F46" s="101"/>
      <c r="G46" s="102">
        <v>189135</v>
      </c>
      <c r="H46" s="103"/>
      <c r="I46" s="104">
        <f t="shared" si="0"/>
        <v>12348</v>
      </c>
      <c r="J46" s="93"/>
      <c r="K46" s="105">
        <f t="shared" si="1"/>
        <v>6.5286699976207466E-2</v>
      </c>
      <c r="L46" s="98"/>
    </row>
    <row r="47" spans="1:12" s="6" customFormat="1" ht="19.5" customHeight="1" x14ac:dyDescent="0.15">
      <c r="A47" s="88"/>
      <c r="B47" s="89"/>
      <c r="C47" s="99" t="s">
        <v>77</v>
      </c>
      <c r="D47" s="100" t="s">
        <v>114</v>
      </c>
      <c r="E47" s="101">
        <v>73381</v>
      </c>
      <c r="F47" s="101"/>
      <c r="G47" s="102">
        <v>78970</v>
      </c>
      <c r="H47" s="103"/>
      <c r="I47" s="104">
        <f t="shared" si="0"/>
        <v>-5589</v>
      </c>
      <c r="J47" s="93"/>
      <c r="K47" s="105">
        <f t="shared" si="1"/>
        <v>-7.0773711536026337E-2</v>
      </c>
      <c r="L47" s="98"/>
    </row>
    <row r="48" spans="1:12" s="6" customFormat="1" ht="19.5" customHeight="1" x14ac:dyDescent="0.15">
      <c r="A48" s="110"/>
      <c r="B48" s="111"/>
      <c r="C48" s="112" t="s">
        <v>79</v>
      </c>
      <c r="D48" s="113" t="s">
        <v>111</v>
      </c>
      <c r="E48" s="114">
        <v>46054</v>
      </c>
      <c r="F48" s="114"/>
      <c r="G48" s="115">
        <v>35319</v>
      </c>
      <c r="H48" s="116"/>
      <c r="I48" s="117">
        <f t="shared" si="0"/>
        <v>10735</v>
      </c>
      <c r="J48" s="118"/>
      <c r="K48" s="119">
        <f t="shared" si="1"/>
        <v>0.30394405277612618</v>
      </c>
      <c r="L48" s="120"/>
    </row>
    <row r="49" spans="1:12" s="7" customFormat="1" ht="19.5" customHeight="1" x14ac:dyDescent="0.15">
      <c r="A49" s="121">
        <v>18</v>
      </c>
      <c r="B49" s="122" t="s">
        <v>115</v>
      </c>
      <c r="C49" s="123"/>
      <c r="D49" s="124"/>
      <c r="E49" s="125">
        <f>SUBTOTAL(9,E50:E50)</f>
        <v>41714</v>
      </c>
      <c r="F49" s="126"/>
      <c r="G49" s="127">
        <f>SUBTOTAL(9,G50:G50)</f>
        <v>42559</v>
      </c>
      <c r="H49" s="128"/>
      <c r="I49" s="129">
        <f t="shared" si="0"/>
        <v>-845</v>
      </c>
      <c r="J49" s="126"/>
      <c r="K49" s="130">
        <f t="shared" si="1"/>
        <v>-1.9854789821189409E-2</v>
      </c>
      <c r="L49" s="131"/>
    </row>
    <row r="50" spans="1:12" s="6" customFormat="1" ht="19.5" customHeight="1" x14ac:dyDescent="0.15">
      <c r="A50" s="88"/>
      <c r="B50" s="89"/>
      <c r="C50" s="99" t="s">
        <v>75</v>
      </c>
      <c r="D50" s="100" t="s">
        <v>116</v>
      </c>
      <c r="E50" s="101">
        <v>41714</v>
      </c>
      <c r="F50" s="101"/>
      <c r="G50" s="102">
        <v>42559</v>
      </c>
      <c r="H50" s="103"/>
      <c r="I50" s="104">
        <f t="shared" si="0"/>
        <v>-845</v>
      </c>
      <c r="J50" s="93"/>
      <c r="K50" s="105">
        <f t="shared" si="1"/>
        <v>-1.9854789821189409E-2</v>
      </c>
      <c r="L50" s="98"/>
    </row>
    <row r="51" spans="1:12" s="7" customFormat="1" ht="19.5" customHeight="1" x14ac:dyDescent="0.15">
      <c r="A51" s="121">
        <v>19</v>
      </c>
      <c r="B51" s="122" t="s">
        <v>117</v>
      </c>
      <c r="C51" s="123"/>
      <c r="D51" s="124"/>
      <c r="E51" s="125">
        <f>SUBTOTAL(9,E52)</f>
        <v>140700</v>
      </c>
      <c r="F51" s="126"/>
      <c r="G51" s="127">
        <f>SUBTOTAL(9,G52)</f>
        <v>140700</v>
      </c>
      <c r="H51" s="128"/>
      <c r="I51" s="129">
        <f t="shared" si="0"/>
        <v>0</v>
      </c>
      <c r="J51" s="126"/>
      <c r="K51" s="130">
        <f t="shared" si="1"/>
        <v>0</v>
      </c>
      <c r="L51" s="131"/>
    </row>
    <row r="52" spans="1:12" s="6" customFormat="1" ht="19.5" customHeight="1" x14ac:dyDescent="0.15">
      <c r="A52" s="110"/>
      <c r="B52" s="111"/>
      <c r="C52" s="112" t="s">
        <v>75</v>
      </c>
      <c r="D52" s="113" t="s">
        <v>117</v>
      </c>
      <c r="E52" s="114">
        <v>140700</v>
      </c>
      <c r="F52" s="114"/>
      <c r="G52" s="115">
        <v>140700</v>
      </c>
      <c r="H52" s="116"/>
      <c r="I52" s="117">
        <f t="shared" si="0"/>
        <v>0</v>
      </c>
      <c r="J52" s="118"/>
      <c r="K52" s="145">
        <f t="shared" si="1"/>
        <v>0</v>
      </c>
      <c r="L52" s="120"/>
    </row>
    <row r="53" spans="1:12" s="7" customFormat="1" ht="19.5" customHeight="1" x14ac:dyDescent="0.15">
      <c r="A53" s="121">
        <v>20</v>
      </c>
      <c r="B53" s="122" t="s">
        <v>118</v>
      </c>
      <c r="C53" s="123"/>
      <c r="D53" s="124"/>
      <c r="E53" s="125">
        <f>SUBTOTAL(9,E54)</f>
        <v>5400</v>
      </c>
      <c r="F53" s="126"/>
      <c r="G53" s="127">
        <f>SUBTOTAL(9,G54)</f>
        <v>113460</v>
      </c>
      <c r="H53" s="128"/>
      <c r="I53" s="129">
        <f t="shared" si="0"/>
        <v>-108060</v>
      </c>
      <c r="J53" s="126"/>
      <c r="K53" s="130">
        <f t="shared" si="1"/>
        <v>-0.95240613432046539</v>
      </c>
      <c r="L53" s="131"/>
    </row>
    <row r="54" spans="1:12" s="6" customFormat="1" ht="19.5" customHeight="1" x14ac:dyDescent="0.15">
      <c r="A54" s="110"/>
      <c r="B54" s="111"/>
      <c r="C54" s="112" t="s">
        <v>77</v>
      </c>
      <c r="D54" s="113" t="s">
        <v>119</v>
      </c>
      <c r="E54" s="114">
        <v>5400</v>
      </c>
      <c r="F54" s="114"/>
      <c r="G54" s="115">
        <v>113460</v>
      </c>
      <c r="H54" s="116"/>
      <c r="I54" s="117">
        <f t="shared" si="0"/>
        <v>-108060</v>
      </c>
      <c r="J54" s="118"/>
      <c r="K54" s="119">
        <f t="shared" si="1"/>
        <v>-0.95240613432046539</v>
      </c>
      <c r="L54" s="120"/>
    </row>
    <row r="55" spans="1:12" s="7" customFormat="1" ht="19.5" customHeight="1" x14ac:dyDescent="0.15">
      <c r="A55" s="121">
        <v>21</v>
      </c>
      <c r="B55" s="122" t="s">
        <v>120</v>
      </c>
      <c r="C55" s="123"/>
      <c r="D55" s="124"/>
      <c r="E55" s="125">
        <f>SUBTOTAL(9,E56)</f>
        <v>200000</v>
      </c>
      <c r="F55" s="126"/>
      <c r="G55" s="127">
        <f>SUBTOTAL(9,G56)</f>
        <v>200000</v>
      </c>
      <c r="H55" s="128"/>
      <c r="I55" s="129">
        <f t="shared" si="0"/>
        <v>0</v>
      </c>
      <c r="J55" s="126"/>
      <c r="K55" s="130">
        <f t="shared" si="1"/>
        <v>0</v>
      </c>
      <c r="L55" s="131"/>
    </row>
    <row r="56" spans="1:12" s="6" customFormat="1" ht="19.5" customHeight="1" x14ac:dyDescent="0.15">
      <c r="A56" s="110"/>
      <c r="B56" s="111"/>
      <c r="C56" s="112" t="s">
        <v>75</v>
      </c>
      <c r="D56" s="113" t="s">
        <v>120</v>
      </c>
      <c r="E56" s="114">
        <v>200000</v>
      </c>
      <c r="F56" s="114"/>
      <c r="G56" s="115">
        <v>200000</v>
      </c>
      <c r="H56" s="116"/>
      <c r="I56" s="117">
        <f t="shared" si="0"/>
        <v>0</v>
      </c>
      <c r="J56" s="118"/>
      <c r="K56" s="119">
        <f t="shared" si="1"/>
        <v>0</v>
      </c>
      <c r="L56" s="120"/>
    </row>
    <row r="57" spans="1:12" s="7" customFormat="1" ht="19.5" customHeight="1" x14ac:dyDescent="0.15">
      <c r="A57" s="121">
        <v>22</v>
      </c>
      <c r="B57" s="122" t="s">
        <v>121</v>
      </c>
      <c r="C57" s="123"/>
      <c r="D57" s="124"/>
      <c r="E57" s="125">
        <f>SUBTOTAL(9,E58:E60)</f>
        <v>47369</v>
      </c>
      <c r="F57" s="126"/>
      <c r="G57" s="127">
        <f>SUBTOTAL(9,G58:G60)</f>
        <v>43643</v>
      </c>
      <c r="H57" s="128"/>
      <c r="I57" s="129">
        <f t="shared" si="0"/>
        <v>3726</v>
      </c>
      <c r="J57" s="126"/>
      <c r="K57" s="130">
        <f t="shared" si="1"/>
        <v>8.5374515959031227E-2</v>
      </c>
      <c r="L57" s="131"/>
    </row>
    <row r="58" spans="1:12" s="6" customFormat="1" ht="19.5" customHeight="1" x14ac:dyDescent="0.15">
      <c r="A58" s="88"/>
      <c r="B58" s="89"/>
      <c r="C58" s="99" t="s">
        <v>75</v>
      </c>
      <c r="D58" s="149" t="s">
        <v>122</v>
      </c>
      <c r="E58" s="101">
        <v>3000</v>
      </c>
      <c r="F58" s="101"/>
      <c r="G58" s="102">
        <v>3000</v>
      </c>
      <c r="H58" s="103"/>
      <c r="I58" s="104">
        <f t="shared" si="0"/>
        <v>0</v>
      </c>
      <c r="J58" s="93"/>
      <c r="K58" s="105">
        <f t="shared" si="1"/>
        <v>0</v>
      </c>
      <c r="L58" s="98"/>
    </row>
    <row r="59" spans="1:12" s="6" customFormat="1" ht="19.5" customHeight="1" x14ac:dyDescent="0.15">
      <c r="A59" s="88"/>
      <c r="B59" s="89"/>
      <c r="C59" s="99" t="s">
        <v>77</v>
      </c>
      <c r="D59" s="100" t="s">
        <v>123</v>
      </c>
      <c r="E59" s="101">
        <v>9</v>
      </c>
      <c r="F59" s="101"/>
      <c r="G59" s="102">
        <v>37</v>
      </c>
      <c r="H59" s="103"/>
      <c r="I59" s="104">
        <f t="shared" si="0"/>
        <v>-28</v>
      </c>
      <c r="J59" s="93"/>
      <c r="K59" s="105">
        <f t="shared" si="1"/>
        <v>-0.7567567567567568</v>
      </c>
      <c r="L59" s="98"/>
    </row>
    <row r="60" spans="1:12" s="6" customFormat="1" ht="19.5" customHeight="1" x14ac:dyDescent="0.15">
      <c r="A60" s="110"/>
      <c r="B60" s="111"/>
      <c r="C60" s="112" t="s">
        <v>124</v>
      </c>
      <c r="D60" s="113" t="s">
        <v>125</v>
      </c>
      <c r="E60" s="114">
        <v>44360</v>
      </c>
      <c r="F60" s="114"/>
      <c r="G60" s="115">
        <v>40606</v>
      </c>
      <c r="H60" s="116"/>
      <c r="I60" s="117">
        <f>E60-G60</f>
        <v>3754</v>
      </c>
      <c r="J60" s="118"/>
      <c r="K60" s="119">
        <f t="shared" si="1"/>
        <v>9.2449391715510018E-2</v>
      </c>
      <c r="L60" s="120"/>
    </row>
    <row r="61" spans="1:12" s="7" customFormat="1" ht="19.5" customHeight="1" x14ac:dyDescent="0.15">
      <c r="A61" s="88">
        <v>23</v>
      </c>
      <c r="B61" s="89" t="s">
        <v>126</v>
      </c>
      <c r="C61" s="90"/>
      <c r="D61" s="91"/>
      <c r="E61" s="92">
        <f>SUBTOTAL(9,E62)</f>
        <v>492000</v>
      </c>
      <c r="F61" s="93"/>
      <c r="G61" s="94">
        <f>SUBTOTAL(9,G62)</f>
        <v>790800</v>
      </c>
      <c r="H61" s="95"/>
      <c r="I61" s="96">
        <f t="shared" si="0"/>
        <v>-298800</v>
      </c>
      <c r="J61" s="93"/>
      <c r="K61" s="97">
        <f t="shared" si="1"/>
        <v>-0.37784522003034904</v>
      </c>
      <c r="L61" s="98"/>
    </row>
    <row r="62" spans="1:12" s="6" customFormat="1" ht="19.5" customHeight="1" thickBot="1" x14ac:dyDescent="0.2">
      <c r="A62" s="88"/>
      <c r="B62" s="89"/>
      <c r="C62" s="150" t="s">
        <v>75</v>
      </c>
      <c r="D62" s="151" t="s">
        <v>127</v>
      </c>
      <c r="E62" s="152">
        <v>492000</v>
      </c>
      <c r="F62" s="152"/>
      <c r="G62" s="153">
        <v>790800</v>
      </c>
      <c r="H62" s="154"/>
      <c r="I62" s="155">
        <f t="shared" si="0"/>
        <v>-298800</v>
      </c>
      <c r="J62" s="156"/>
      <c r="K62" s="157">
        <f t="shared" si="1"/>
        <v>-0.37784522003034904</v>
      </c>
      <c r="L62" s="158"/>
    </row>
    <row r="63" spans="1:12" s="7" customFormat="1" ht="19.5" customHeight="1" thickBot="1" x14ac:dyDescent="0.2">
      <c r="A63" s="181" t="s">
        <v>128</v>
      </c>
      <c r="B63" s="182"/>
      <c r="C63" s="182"/>
      <c r="D63" s="183"/>
      <c r="E63" s="159">
        <f>E4+E10+E14+E16+E18+E20+E22+E24+E26+E28+E31+E33+E35+E38+E41+E45+E49+E51+E53+E55+E57+E61</f>
        <v>6415468</v>
      </c>
      <c r="F63" s="160"/>
      <c r="G63" s="161">
        <f>G4+G10+G14+G16+G18+G20+G22+G24+G26+G28+G31+G33+G35+G38+G41+G45+G49+G51+G53+G55+G57+G61</f>
        <v>6580000</v>
      </c>
      <c r="H63" s="162"/>
      <c r="I63" s="163">
        <f>I4+I10+I14+I16+I18+I20+I22+I24+I26+I28+I31+I33+I35+I38+I41+I45+I49+I51+I53+I55+I57+I61</f>
        <v>-164532</v>
      </c>
      <c r="J63" s="164"/>
      <c r="K63" s="165">
        <f t="shared" si="1"/>
        <v>-2.5004863221884499E-2</v>
      </c>
      <c r="L63" s="166"/>
    </row>
    <row r="64" spans="1:12" s="173" customFormat="1" ht="14.25" x14ac:dyDescent="0.15">
      <c r="A64" s="167" t="s">
        <v>129</v>
      </c>
      <c r="B64" s="168"/>
      <c r="C64" s="169"/>
      <c r="D64" s="168"/>
      <c r="E64" s="168"/>
      <c r="F64" s="168"/>
      <c r="G64" s="170"/>
      <c r="H64" s="170"/>
      <c r="I64" s="170"/>
      <c r="J64" s="170"/>
      <c r="K64" s="171"/>
      <c r="L64" s="172"/>
    </row>
    <row r="65" spans="1:12" s="10" customFormat="1" ht="19.5" customHeight="1" x14ac:dyDescent="0.15">
      <c r="A65" s="174"/>
      <c r="B65" s="175"/>
      <c r="C65" s="174"/>
      <c r="D65" s="175"/>
      <c r="E65" s="175"/>
      <c r="F65" s="176"/>
      <c r="H65" s="11"/>
      <c r="J65" s="11"/>
      <c r="K65" s="177"/>
      <c r="L65" s="178"/>
    </row>
    <row r="66" spans="1:12" ht="19.5" customHeight="1" x14ac:dyDescent="0.15">
      <c r="E66" s="175"/>
      <c r="F66" s="176"/>
    </row>
    <row r="67" spans="1:12" s="10" customFormat="1" ht="19.5" customHeight="1" x14ac:dyDescent="0.15">
      <c r="A67" s="174"/>
      <c r="B67" s="175"/>
      <c r="C67" s="174"/>
      <c r="D67" s="175"/>
      <c r="E67" s="175"/>
      <c r="F67" s="176"/>
      <c r="H67" s="11"/>
      <c r="J67" s="11"/>
      <c r="K67" s="177"/>
      <c r="L67" s="178"/>
    </row>
    <row r="68" spans="1:12" ht="19.5" customHeight="1" x14ac:dyDescent="0.15">
      <c r="E68" s="175"/>
      <c r="F68" s="176"/>
    </row>
    <row r="69" spans="1:12" ht="19.5" customHeight="1" x14ac:dyDescent="0.15">
      <c r="E69" s="175"/>
      <c r="F69" s="176"/>
    </row>
    <row r="70" spans="1:12" ht="19.5" customHeight="1" x14ac:dyDescent="0.15">
      <c r="E70" s="175"/>
      <c r="F70" s="176"/>
    </row>
    <row r="71" spans="1:12" ht="19.5" customHeight="1" x14ac:dyDescent="0.15">
      <c r="E71" s="175"/>
      <c r="F71" s="176"/>
    </row>
    <row r="72" spans="1:12" ht="19.5" customHeight="1" x14ac:dyDescent="0.15">
      <c r="E72" s="175"/>
      <c r="F72" s="176"/>
    </row>
    <row r="73" spans="1:12" ht="19.5" customHeight="1" x14ac:dyDescent="0.15">
      <c r="E73" s="175"/>
      <c r="F73" s="176"/>
    </row>
    <row r="74" spans="1:12" ht="19.5" customHeight="1" x14ac:dyDescent="0.15">
      <c r="E74" s="175"/>
      <c r="F74" s="176"/>
    </row>
    <row r="75" spans="1:12" ht="19.5" customHeight="1" x14ac:dyDescent="0.15">
      <c r="E75" s="175"/>
      <c r="F75" s="176"/>
    </row>
    <row r="76" spans="1:12" ht="19.5" customHeight="1" x14ac:dyDescent="0.15">
      <c r="E76" s="175"/>
      <c r="F76" s="176"/>
    </row>
    <row r="77" spans="1:12" ht="19.5" customHeight="1" x14ac:dyDescent="0.15">
      <c r="E77" s="175"/>
      <c r="F77" s="176"/>
    </row>
    <row r="78" spans="1:12" ht="19.5" customHeight="1" x14ac:dyDescent="0.15">
      <c r="E78" s="175"/>
      <c r="F78" s="176"/>
    </row>
    <row r="79" spans="1:12" ht="19.5" customHeight="1" x14ac:dyDescent="0.15">
      <c r="E79" s="175"/>
      <c r="F79" s="176"/>
    </row>
    <row r="80" spans="1:12" ht="19.5" customHeight="1" x14ac:dyDescent="0.15">
      <c r="E80" s="175"/>
      <c r="F80" s="176"/>
    </row>
    <row r="81" spans="5:6" ht="19.5" customHeight="1" x14ac:dyDescent="0.15">
      <c r="E81" s="175"/>
      <c r="F81" s="176"/>
    </row>
    <row r="82" spans="5:6" ht="19.5" customHeight="1" x14ac:dyDescent="0.15">
      <c r="E82" s="175"/>
      <c r="F82" s="176"/>
    </row>
    <row r="83" spans="5:6" ht="19.5" customHeight="1" x14ac:dyDescent="0.15">
      <c r="E83" s="175"/>
      <c r="F83" s="176"/>
    </row>
    <row r="84" spans="5:6" ht="19.5" customHeight="1" x14ac:dyDescent="0.15">
      <c r="E84" s="175"/>
      <c r="F84" s="176"/>
    </row>
    <row r="85" spans="5:6" ht="19.5" customHeight="1" x14ac:dyDescent="0.15">
      <c r="E85" s="175"/>
      <c r="F85" s="176"/>
    </row>
    <row r="86" spans="5:6" ht="19.5" customHeight="1" x14ac:dyDescent="0.15">
      <c r="E86" s="175"/>
      <c r="F86" s="176"/>
    </row>
    <row r="87" spans="5:6" ht="19.5" customHeight="1" x14ac:dyDescent="0.15">
      <c r="E87" s="175"/>
      <c r="F87" s="176"/>
    </row>
    <row r="88" spans="5:6" ht="19.5" customHeight="1" x14ac:dyDescent="0.15">
      <c r="E88" s="175"/>
      <c r="F88" s="176"/>
    </row>
    <row r="89" spans="5:6" ht="19.5" customHeight="1" x14ac:dyDescent="0.15">
      <c r="E89" s="175"/>
      <c r="F89" s="176"/>
    </row>
    <row r="90" spans="5:6" ht="19.5" customHeight="1" x14ac:dyDescent="0.15">
      <c r="E90" s="175"/>
      <c r="F90" s="176"/>
    </row>
    <row r="91" spans="5:6" ht="19.5" customHeight="1" x14ac:dyDescent="0.15">
      <c r="E91" s="175"/>
      <c r="F91" s="176"/>
    </row>
    <row r="92" spans="5:6" ht="19.5" customHeight="1" x14ac:dyDescent="0.15">
      <c r="E92" s="175"/>
      <c r="F92" s="176"/>
    </row>
    <row r="93" spans="5:6" ht="19.5" customHeight="1" x14ac:dyDescent="0.15">
      <c r="E93" s="175"/>
      <c r="F93" s="176"/>
    </row>
    <row r="94" spans="5:6" ht="19.5" customHeight="1" x14ac:dyDescent="0.15">
      <c r="E94" s="175"/>
      <c r="F94" s="176"/>
    </row>
    <row r="95" spans="5:6" ht="19.5" customHeight="1" x14ac:dyDescent="0.15">
      <c r="E95" s="175"/>
      <c r="F95" s="176"/>
    </row>
    <row r="96" spans="5:6" ht="19.5" customHeight="1" x14ac:dyDescent="0.15">
      <c r="E96" s="175"/>
      <c r="F96" s="176"/>
    </row>
    <row r="97" spans="5:6" ht="19.5" customHeight="1" x14ac:dyDescent="0.15">
      <c r="E97" s="175"/>
      <c r="F97" s="176"/>
    </row>
    <row r="98" spans="5:6" ht="19.5" customHeight="1" x14ac:dyDescent="0.15">
      <c r="E98" s="175"/>
      <c r="F98" s="176"/>
    </row>
    <row r="99" spans="5:6" ht="19.5" customHeight="1" x14ac:dyDescent="0.15">
      <c r="E99" s="175"/>
      <c r="F99" s="176"/>
    </row>
    <row r="100" spans="5:6" ht="19.5" customHeight="1" x14ac:dyDescent="0.15">
      <c r="E100" s="175"/>
      <c r="F100" s="176"/>
    </row>
    <row r="101" spans="5:6" ht="19.5" customHeight="1" x14ac:dyDescent="0.15">
      <c r="E101" s="175"/>
      <c r="F101" s="176"/>
    </row>
    <row r="102" spans="5:6" ht="19.5" customHeight="1" x14ac:dyDescent="0.15">
      <c r="E102" s="175"/>
      <c r="F102" s="176"/>
    </row>
    <row r="103" spans="5:6" ht="19.5" customHeight="1" x14ac:dyDescent="0.15">
      <c r="E103" s="175"/>
      <c r="F103" s="176"/>
    </row>
    <row r="104" spans="5:6" ht="19.5" customHeight="1" x14ac:dyDescent="0.15">
      <c r="E104" s="175"/>
      <c r="F104" s="176"/>
    </row>
    <row r="105" spans="5:6" ht="19.5" customHeight="1" x14ac:dyDescent="0.15">
      <c r="E105" s="175"/>
      <c r="F105" s="176"/>
    </row>
    <row r="106" spans="5:6" ht="19.5" customHeight="1" x14ac:dyDescent="0.15">
      <c r="E106" s="175"/>
      <c r="F106" s="176"/>
    </row>
    <row r="107" spans="5:6" ht="19.5" customHeight="1" x14ac:dyDescent="0.15">
      <c r="E107" s="175"/>
      <c r="F107" s="176"/>
    </row>
  </sheetData>
  <mergeCells count="12">
    <mergeCell ref="K3:L3"/>
    <mergeCell ref="A63:D63"/>
    <mergeCell ref="A1:C1"/>
    <mergeCell ref="G1:L1"/>
    <mergeCell ref="A2:B3"/>
    <mergeCell ref="C2:D3"/>
    <mergeCell ref="E2:F2"/>
    <mergeCell ref="G2:H2"/>
    <mergeCell ref="I2:L2"/>
    <mergeCell ref="E3:F3"/>
    <mergeCell ref="G3:H3"/>
    <mergeCell ref="I3:J3"/>
  </mergeCells>
  <phoneticPr fontId="3"/>
  <printOptions horizontalCentered="1" verticalCentered="1"/>
  <pageMargins left="0.39370078740157483" right="0.31496062992125984" top="0.35433070866141736" bottom="0.55118110236220474" header="0.6692913385826772" footer="0.35433070866141736"/>
  <pageSetup paperSize="9" scale="69" orientation="portrait" errors="dash" r:id="rId1"/>
  <headerFooter alignWithMargins="0">
    <oddFooter>&amp;C&amp;"ＭＳ Ｐ明朝,標準"&amp;14－14 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1:P49"/>
  <sheetViews>
    <sheetView view="pageBreakPreview" zoomScale="75" zoomScaleNormal="100" zoomScaleSheetLayoutView="75" workbookViewId="0">
      <selection activeCell="F44" sqref="F44"/>
    </sheetView>
  </sheetViews>
  <sheetFormatPr defaultRowHeight="14.1" customHeight="1" x14ac:dyDescent="0.15"/>
  <cols>
    <col min="1" max="1" width="2.375" style="9" customWidth="1"/>
    <col min="2" max="2" width="4.625" style="53" customWidth="1"/>
    <col min="3" max="3" width="2.625" style="9" customWidth="1"/>
    <col min="4" max="4" width="5.625" style="54" customWidth="1"/>
    <col min="5" max="5" width="26.625" style="9" customWidth="1"/>
    <col min="6" max="6" width="21.625" style="9" customWidth="1"/>
    <col min="7" max="7" width="2.625" style="12" customWidth="1"/>
    <col min="8" max="8" width="21.625" style="13" customWidth="1"/>
    <col min="9" max="9" width="2.625" style="55" customWidth="1"/>
    <col min="10" max="10" width="18.75" style="13" customWidth="1"/>
    <col min="11" max="11" width="2.625" style="55" customWidth="1"/>
    <col min="12" max="12" width="17.625" style="13" customWidth="1"/>
    <col min="13" max="13" width="3.125" style="55" customWidth="1"/>
    <col min="14" max="14" width="11.875" style="13" customWidth="1"/>
    <col min="15" max="15" width="13.375" style="9" customWidth="1"/>
    <col min="16" max="16" width="3.75" style="15" customWidth="1"/>
    <col min="17" max="17" width="9" style="9"/>
    <col min="18" max="18" width="12.125" style="9" customWidth="1"/>
    <col min="19" max="19" width="15" style="9" customWidth="1"/>
    <col min="20" max="16384" width="9" style="9"/>
  </cols>
  <sheetData>
    <row r="1" spans="2:16" ht="14.1" customHeight="1" x14ac:dyDescent="0.15">
      <c r="B1" s="1"/>
      <c r="C1" s="1"/>
      <c r="D1" s="1"/>
      <c r="E1" s="1"/>
      <c r="F1" s="1"/>
      <c r="G1" s="14"/>
      <c r="H1" s="1"/>
      <c r="I1" s="14"/>
      <c r="J1" s="1"/>
      <c r="K1" s="14"/>
      <c r="L1" s="1"/>
      <c r="M1" s="14"/>
      <c r="N1" s="1"/>
    </row>
    <row r="2" spans="2:16" s="7" customFormat="1" ht="26.25" customHeight="1" thickBot="1" x14ac:dyDescent="0.2">
      <c r="B2" s="205" t="s">
        <v>55</v>
      </c>
      <c r="C2" s="205"/>
      <c r="D2" s="205"/>
      <c r="E2" s="205"/>
      <c r="F2" s="16"/>
      <c r="G2" s="16"/>
      <c r="H2" s="206" t="s">
        <v>10</v>
      </c>
      <c r="I2" s="206"/>
      <c r="J2" s="206"/>
      <c r="K2" s="206"/>
      <c r="L2" s="206"/>
      <c r="M2" s="206"/>
      <c r="N2" s="17"/>
      <c r="P2" s="18"/>
    </row>
    <row r="3" spans="2:16" s="7" customFormat="1" ht="23.25" customHeight="1" x14ac:dyDescent="0.15">
      <c r="B3" s="207" t="s">
        <v>56</v>
      </c>
      <c r="C3" s="208"/>
      <c r="D3" s="208" t="s">
        <v>57</v>
      </c>
      <c r="E3" s="211"/>
      <c r="F3" s="192" t="s">
        <v>66</v>
      </c>
      <c r="G3" s="194"/>
      <c r="H3" s="193" t="s">
        <v>67</v>
      </c>
      <c r="I3" s="194"/>
      <c r="J3" s="213" t="s">
        <v>58</v>
      </c>
      <c r="K3" s="214"/>
      <c r="L3" s="214"/>
      <c r="M3" s="215"/>
      <c r="N3" s="17"/>
      <c r="P3" s="18"/>
    </row>
    <row r="4" spans="2:16" s="6" customFormat="1" ht="23.25" customHeight="1" thickBot="1" x14ac:dyDescent="0.2">
      <c r="B4" s="209"/>
      <c r="C4" s="210"/>
      <c r="D4" s="210"/>
      <c r="E4" s="212"/>
      <c r="F4" s="198" t="s">
        <v>68</v>
      </c>
      <c r="G4" s="200"/>
      <c r="H4" s="199" t="s">
        <v>54</v>
      </c>
      <c r="I4" s="200"/>
      <c r="J4" s="201" t="s">
        <v>52</v>
      </c>
      <c r="K4" s="216"/>
      <c r="L4" s="201" t="s">
        <v>53</v>
      </c>
      <c r="M4" s="202"/>
      <c r="N4" s="19"/>
      <c r="P4" s="18"/>
    </row>
    <row r="5" spans="2:16" s="8" customFormat="1" ht="28.5" customHeight="1" x14ac:dyDescent="0.15">
      <c r="B5" s="66" t="s">
        <v>12</v>
      </c>
      <c r="C5" s="40" t="s">
        <v>13</v>
      </c>
      <c r="D5" s="40"/>
      <c r="E5" s="40"/>
      <c r="F5" s="69">
        <f>SUM(F6)</f>
        <v>71551</v>
      </c>
      <c r="G5" s="79"/>
      <c r="H5" s="81">
        <f>SUM(H6)</f>
        <v>71909</v>
      </c>
      <c r="I5" s="70"/>
      <c r="J5" s="42">
        <f>F5-H5</f>
        <v>-358</v>
      </c>
      <c r="K5" s="38"/>
      <c r="L5" s="43">
        <f t="shared" ref="L5:L46" si="0">IF(OR(F5&gt;0,H5&gt;0),((F5/H5)-1),0)</f>
        <v>-4.9785145113963036E-3</v>
      </c>
      <c r="M5" s="67"/>
      <c r="N5" s="25"/>
      <c r="P5" s="26"/>
    </row>
    <row r="6" spans="2:16" s="6" customFormat="1" ht="28.5" customHeight="1" x14ac:dyDescent="0.15">
      <c r="B6" s="64"/>
      <c r="C6" s="27"/>
      <c r="D6" s="28" t="s">
        <v>7</v>
      </c>
      <c r="E6" s="2" t="s">
        <v>13</v>
      </c>
      <c r="F6" s="59">
        <v>71551</v>
      </c>
      <c r="G6" s="2"/>
      <c r="H6" s="84">
        <v>71909</v>
      </c>
      <c r="I6" s="29"/>
      <c r="J6" s="30">
        <f>F6-H6</f>
        <v>-358</v>
      </c>
      <c r="K6" s="31"/>
      <c r="L6" s="32">
        <f>IF(OR(F6&gt;0,H6&gt;0),((F6/H6)-1),0)</f>
        <v>-4.9785145113963036E-3</v>
      </c>
      <c r="M6" s="65"/>
      <c r="N6" s="33"/>
      <c r="P6" s="18"/>
    </row>
    <row r="7" spans="2:16" s="6" customFormat="1" ht="28.5" customHeight="1" x14ac:dyDescent="0.15">
      <c r="B7" s="62" t="s">
        <v>14</v>
      </c>
      <c r="C7" s="20" t="s">
        <v>15</v>
      </c>
      <c r="D7" s="20"/>
      <c r="E7" s="20"/>
      <c r="F7" s="58">
        <f>SUM(F8:F13)</f>
        <v>990313</v>
      </c>
      <c r="G7" s="78"/>
      <c r="H7" s="5">
        <f>SUM(H8:H13)</f>
        <v>972617</v>
      </c>
      <c r="I7" s="21"/>
      <c r="J7" s="22">
        <f>F7-H7</f>
        <v>17696</v>
      </c>
      <c r="K7" s="23"/>
      <c r="L7" s="24">
        <f t="shared" si="0"/>
        <v>1.8194212110213881E-2</v>
      </c>
      <c r="M7" s="63"/>
      <c r="N7" s="25"/>
      <c r="P7" s="18"/>
    </row>
    <row r="8" spans="2:16" s="6" customFormat="1" ht="28.5" customHeight="1" x14ac:dyDescent="0.15">
      <c r="B8" s="66"/>
      <c r="C8" s="34"/>
      <c r="D8" s="35" t="s">
        <v>7</v>
      </c>
      <c r="E8" s="3" t="s">
        <v>16</v>
      </c>
      <c r="F8" s="60">
        <v>841245</v>
      </c>
      <c r="G8" s="3"/>
      <c r="H8" s="83">
        <v>842314</v>
      </c>
      <c r="I8" s="36"/>
      <c r="J8" s="37">
        <f>F8-H8</f>
        <v>-1069</v>
      </c>
      <c r="K8" s="38"/>
      <c r="L8" s="39">
        <f t="shared" si="0"/>
        <v>-1.269122916157106E-3</v>
      </c>
      <c r="M8" s="67"/>
      <c r="N8" s="33"/>
      <c r="P8" s="18"/>
    </row>
    <row r="9" spans="2:16" s="6" customFormat="1" ht="28.5" customHeight="1" x14ac:dyDescent="0.15">
      <c r="B9" s="66"/>
      <c r="C9" s="34"/>
      <c r="D9" s="35" t="s">
        <v>8</v>
      </c>
      <c r="E9" s="3" t="s">
        <v>17</v>
      </c>
      <c r="F9" s="60">
        <v>72264</v>
      </c>
      <c r="G9" s="3"/>
      <c r="H9" s="83">
        <v>77016</v>
      </c>
      <c r="I9" s="36"/>
      <c r="J9" s="37">
        <f t="shared" ref="J9:J27" si="1">F9-H9</f>
        <v>-4752</v>
      </c>
      <c r="K9" s="38"/>
      <c r="L9" s="39">
        <f t="shared" si="0"/>
        <v>-6.1701464630726122E-2</v>
      </c>
      <c r="M9" s="67"/>
      <c r="N9" s="33"/>
      <c r="P9" s="18"/>
    </row>
    <row r="10" spans="2:16" s="7" customFormat="1" ht="28.5" customHeight="1" x14ac:dyDescent="0.15">
      <c r="B10" s="66"/>
      <c r="C10" s="34"/>
      <c r="D10" s="35" t="s">
        <v>6</v>
      </c>
      <c r="E10" s="56" t="s">
        <v>59</v>
      </c>
      <c r="F10" s="60">
        <v>45123</v>
      </c>
      <c r="G10" s="3"/>
      <c r="H10" s="83">
        <v>43415</v>
      </c>
      <c r="I10" s="36"/>
      <c r="J10" s="37">
        <f t="shared" si="1"/>
        <v>1708</v>
      </c>
      <c r="K10" s="38"/>
      <c r="L10" s="39">
        <f t="shared" si="0"/>
        <v>3.9341241506391844E-2</v>
      </c>
      <c r="M10" s="67"/>
      <c r="N10" s="33"/>
      <c r="P10" s="18"/>
    </row>
    <row r="11" spans="2:16" s="6" customFormat="1" ht="28.5" customHeight="1" x14ac:dyDescent="0.15">
      <c r="B11" s="66"/>
      <c r="C11" s="34"/>
      <c r="D11" s="35" t="s">
        <v>1</v>
      </c>
      <c r="E11" s="3" t="s">
        <v>18</v>
      </c>
      <c r="F11" s="60">
        <v>30079</v>
      </c>
      <c r="G11" s="3"/>
      <c r="H11" s="83">
        <v>2234</v>
      </c>
      <c r="I11" s="36"/>
      <c r="J11" s="37">
        <f t="shared" si="1"/>
        <v>27845</v>
      </c>
      <c r="K11" s="38"/>
      <c r="L11" s="39">
        <f t="shared" si="0"/>
        <v>12.464189794091316</v>
      </c>
      <c r="M11" s="67"/>
      <c r="N11" s="33"/>
      <c r="P11" s="18"/>
    </row>
    <row r="12" spans="2:16" s="6" customFormat="1" ht="28.5" customHeight="1" x14ac:dyDescent="0.15">
      <c r="B12" s="66"/>
      <c r="C12" s="34"/>
      <c r="D12" s="35" t="s">
        <v>0</v>
      </c>
      <c r="E12" s="3" t="s">
        <v>19</v>
      </c>
      <c r="F12" s="60">
        <v>814</v>
      </c>
      <c r="G12" s="3"/>
      <c r="H12" s="83">
        <v>6850</v>
      </c>
      <c r="I12" s="36"/>
      <c r="J12" s="37">
        <f t="shared" si="1"/>
        <v>-6036</v>
      </c>
      <c r="K12" s="38"/>
      <c r="L12" s="39">
        <f t="shared" si="0"/>
        <v>-0.88116788321167883</v>
      </c>
      <c r="M12" s="67"/>
      <c r="N12" s="33"/>
      <c r="P12" s="18"/>
    </row>
    <row r="13" spans="2:16" s="6" customFormat="1" ht="28.5" customHeight="1" x14ac:dyDescent="0.15">
      <c r="B13" s="64"/>
      <c r="C13" s="27"/>
      <c r="D13" s="28" t="s">
        <v>2</v>
      </c>
      <c r="E13" s="2" t="s">
        <v>20</v>
      </c>
      <c r="F13" s="59">
        <v>788</v>
      </c>
      <c r="G13" s="2"/>
      <c r="H13" s="84">
        <v>788</v>
      </c>
      <c r="I13" s="29"/>
      <c r="J13" s="30">
        <f t="shared" si="1"/>
        <v>0</v>
      </c>
      <c r="K13" s="31"/>
      <c r="L13" s="32">
        <f t="shared" si="0"/>
        <v>0</v>
      </c>
      <c r="M13" s="65"/>
      <c r="N13" s="33"/>
      <c r="P13" s="18"/>
    </row>
    <row r="14" spans="2:16" s="7" customFormat="1" ht="28.5" customHeight="1" x14ac:dyDescent="0.15">
      <c r="B14" s="62" t="s">
        <v>21</v>
      </c>
      <c r="C14" s="20" t="s">
        <v>22</v>
      </c>
      <c r="D14" s="20"/>
      <c r="E14" s="20"/>
      <c r="F14" s="58">
        <f>SUM(F15:F17)</f>
        <v>2298659</v>
      </c>
      <c r="G14" s="78"/>
      <c r="H14" s="5">
        <f>SUM(H15:H17)</f>
        <v>2229608</v>
      </c>
      <c r="I14" s="21"/>
      <c r="J14" s="22">
        <f t="shared" si="1"/>
        <v>69051</v>
      </c>
      <c r="K14" s="23"/>
      <c r="L14" s="24">
        <f t="shared" si="0"/>
        <v>3.0970018048015691E-2</v>
      </c>
      <c r="M14" s="63"/>
      <c r="N14" s="25"/>
      <c r="P14" s="18"/>
    </row>
    <row r="15" spans="2:16" s="6" customFormat="1" ht="28.5" customHeight="1" x14ac:dyDescent="0.15">
      <c r="B15" s="66"/>
      <c r="C15" s="34"/>
      <c r="D15" s="35" t="s">
        <v>7</v>
      </c>
      <c r="E15" s="3" t="s">
        <v>23</v>
      </c>
      <c r="F15" s="60">
        <v>1133057</v>
      </c>
      <c r="G15" s="3"/>
      <c r="H15" s="83">
        <v>1083110</v>
      </c>
      <c r="I15" s="36"/>
      <c r="J15" s="37">
        <f t="shared" si="1"/>
        <v>49947</v>
      </c>
      <c r="K15" s="38"/>
      <c r="L15" s="39">
        <f t="shared" si="0"/>
        <v>4.6114429743977947E-2</v>
      </c>
      <c r="M15" s="67"/>
      <c r="N15" s="33"/>
      <c r="P15" s="18"/>
    </row>
    <row r="16" spans="2:16" s="7" customFormat="1" ht="28.5" customHeight="1" x14ac:dyDescent="0.15">
      <c r="B16" s="66"/>
      <c r="C16" s="34"/>
      <c r="D16" s="35" t="s">
        <v>8</v>
      </c>
      <c r="E16" s="3" t="s">
        <v>24</v>
      </c>
      <c r="F16" s="60">
        <v>1164702</v>
      </c>
      <c r="G16" s="3"/>
      <c r="H16" s="83">
        <v>1145478</v>
      </c>
      <c r="I16" s="36"/>
      <c r="J16" s="37">
        <f t="shared" si="1"/>
        <v>19224</v>
      </c>
      <c r="K16" s="38"/>
      <c r="L16" s="39">
        <f t="shared" si="0"/>
        <v>1.6782513500914087E-2</v>
      </c>
      <c r="M16" s="67"/>
      <c r="N16" s="33"/>
      <c r="P16" s="18"/>
    </row>
    <row r="17" spans="2:16" s="6" customFormat="1" ht="28.5" customHeight="1" x14ac:dyDescent="0.15">
      <c r="B17" s="64"/>
      <c r="C17" s="27"/>
      <c r="D17" s="28" t="s">
        <v>60</v>
      </c>
      <c r="E17" s="2" t="s">
        <v>25</v>
      </c>
      <c r="F17" s="59">
        <v>900</v>
      </c>
      <c r="G17" s="2"/>
      <c r="H17" s="84">
        <v>1020</v>
      </c>
      <c r="I17" s="29"/>
      <c r="J17" s="30">
        <f t="shared" si="1"/>
        <v>-120</v>
      </c>
      <c r="K17" s="31"/>
      <c r="L17" s="32">
        <f t="shared" si="0"/>
        <v>-0.11764705882352944</v>
      </c>
      <c r="M17" s="65"/>
      <c r="N17" s="33"/>
      <c r="P17" s="18"/>
    </row>
    <row r="18" spans="2:16" s="7" customFormat="1" ht="28.5" customHeight="1" x14ac:dyDescent="0.15">
      <c r="B18" s="62" t="s">
        <v>26</v>
      </c>
      <c r="C18" s="20" t="s">
        <v>27</v>
      </c>
      <c r="D18" s="20"/>
      <c r="E18" s="20"/>
      <c r="F18" s="58">
        <f>SUM(F19:F20)</f>
        <v>471874</v>
      </c>
      <c r="G18" s="78"/>
      <c r="H18" s="5">
        <f>SUM(H19:H20)</f>
        <v>369581</v>
      </c>
      <c r="I18" s="21"/>
      <c r="J18" s="22">
        <f t="shared" si="1"/>
        <v>102293</v>
      </c>
      <c r="K18" s="23"/>
      <c r="L18" s="24">
        <f t="shared" si="0"/>
        <v>0.27678100335244515</v>
      </c>
      <c r="M18" s="63"/>
      <c r="N18" s="25"/>
      <c r="P18" s="18"/>
    </row>
    <row r="19" spans="2:16" s="6" customFormat="1" ht="28.5" customHeight="1" x14ac:dyDescent="0.15">
      <c r="B19" s="66"/>
      <c r="C19" s="34"/>
      <c r="D19" s="35" t="s">
        <v>7</v>
      </c>
      <c r="E19" s="3" t="s">
        <v>28</v>
      </c>
      <c r="F19" s="60">
        <v>322704</v>
      </c>
      <c r="G19" s="3"/>
      <c r="H19" s="83">
        <v>233766</v>
      </c>
      <c r="I19" s="36"/>
      <c r="J19" s="37">
        <f t="shared" si="1"/>
        <v>88938</v>
      </c>
      <c r="K19" s="38"/>
      <c r="L19" s="39">
        <f t="shared" si="0"/>
        <v>0.38045738045738053</v>
      </c>
      <c r="M19" s="67"/>
      <c r="N19" s="33"/>
      <c r="P19" s="18"/>
    </row>
    <row r="20" spans="2:16" s="7" customFormat="1" ht="28.5" customHeight="1" x14ac:dyDescent="0.15">
      <c r="B20" s="64"/>
      <c r="C20" s="27"/>
      <c r="D20" s="28" t="s">
        <v>8</v>
      </c>
      <c r="E20" s="2" t="s">
        <v>29</v>
      </c>
      <c r="F20" s="59">
        <v>149170</v>
      </c>
      <c r="G20" s="2"/>
      <c r="H20" s="84">
        <v>135815</v>
      </c>
      <c r="I20" s="29"/>
      <c r="J20" s="30">
        <f t="shared" si="1"/>
        <v>13355</v>
      </c>
      <c r="K20" s="31"/>
      <c r="L20" s="32">
        <f t="shared" si="0"/>
        <v>9.8332290247763465E-2</v>
      </c>
      <c r="M20" s="65"/>
      <c r="N20" s="33"/>
      <c r="P20" s="18"/>
    </row>
    <row r="21" spans="2:16" s="6" customFormat="1" ht="28.5" customHeight="1" x14ac:dyDescent="0.15">
      <c r="B21" s="62" t="s">
        <v>30</v>
      </c>
      <c r="C21" s="20" t="s">
        <v>31</v>
      </c>
      <c r="D21" s="20"/>
      <c r="E21" s="20"/>
      <c r="F21" s="58">
        <f>SUM(F22:F23)</f>
        <v>173036</v>
      </c>
      <c r="G21" s="78"/>
      <c r="H21" s="5">
        <f>SUM(H22:H23)</f>
        <v>247506</v>
      </c>
      <c r="I21" s="21"/>
      <c r="J21" s="22">
        <f t="shared" si="1"/>
        <v>-74470</v>
      </c>
      <c r="K21" s="23"/>
      <c r="L21" s="24">
        <f t="shared" si="0"/>
        <v>-0.30088159478962129</v>
      </c>
      <c r="M21" s="63"/>
      <c r="N21" s="25"/>
      <c r="P21" s="18"/>
    </row>
    <row r="22" spans="2:16" s="7" customFormat="1" ht="28.5" customHeight="1" x14ac:dyDescent="0.15">
      <c r="B22" s="66"/>
      <c r="C22" s="34"/>
      <c r="D22" s="35" t="s">
        <v>7</v>
      </c>
      <c r="E22" s="3" t="s">
        <v>32</v>
      </c>
      <c r="F22" s="60">
        <v>141479</v>
      </c>
      <c r="G22" s="3"/>
      <c r="H22" s="83">
        <v>157901</v>
      </c>
      <c r="I22" s="36"/>
      <c r="J22" s="37">
        <f t="shared" si="1"/>
        <v>-16422</v>
      </c>
      <c r="K22" s="38"/>
      <c r="L22" s="39">
        <f t="shared" si="0"/>
        <v>-0.10400187459230781</v>
      </c>
      <c r="M22" s="67"/>
      <c r="N22" s="33"/>
      <c r="P22" s="18"/>
    </row>
    <row r="23" spans="2:16" s="6" customFormat="1" ht="28.5" customHeight="1" x14ac:dyDescent="0.15">
      <c r="B23" s="64"/>
      <c r="C23" s="27"/>
      <c r="D23" s="28" t="s">
        <v>8</v>
      </c>
      <c r="E23" s="2" t="s">
        <v>33</v>
      </c>
      <c r="F23" s="59">
        <v>31557</v>
      </c>
      <c r="G23" s="2"/>
      <c r="H23" s="84">
        <v>89605</v>
      </c>
      <c r="I23" s="29"/>
      <c r="J23" s="30">
        <f t="shared" si="1"/>
        <v>-58048</v>
      </c>
      <c r="K23" s="31"/>
      <c r="L23" s="32">
        <f t="shared" si="0"/>
        <v>-0.64782099213213551</v>
      </c>
      <c r="M23" s="65"/>
      <c r="N23" s="33"/>
      <c r="P23" s="18"/>
    </row>
    <row r="24" spans="2:16" s="7" customFormat="1" ht="28.5" customHeight="1" x14ac:dyDescent="0.15">
      <c r="B24" s="62" t="s">
        <v>34</v>
      </c>
      <c r="C24" s="20" t="s">
        <v>35</v>
      </c>
      <c r="D24" s="20"/>
      <c r="E24" s="20"/>
      <c r="F24" s="58">
        <f>SUM(F25)</f>
        <v>171574</v>
      </c>
      <c r="G24" s="78"/>
      <c r="H24" s="5">
        <f>SUM(H25)</f>
        <v>135152</v>
      </c>
      <c r="I24" s="21"/>
      <c r="J24" s="22">
        <f t="shared" si="1"/>
        <v>36422</v>
      </c>
      <c r="K24" s="23"/>
      <c r="L24" s="24">
        <f t="shared" si="0"/>
        <v>0.26948916775186449</v>
      </c>
      <c r="M24" s="63"/>
      <c r="N24" s="25"/>
      <c r="P24" s="18"/>
    </row>
    <row r="25" spans="2:16" s="6" customFormat="1" ht="28.5" customHeight="1" x14ac:dyDescent="0.15">
      <c r="B25" s="64"/>
      <c r="C25" s="27"/>
      <c r="D25" s="28" t="s">
        <v>7</v>
      </c>
      <c r="E25" s="2" t="s">
        <v>35</v>
      </c>
      <c r="F25" s="59">
        <v>171574</v>
      </c>
      <c r="G25" s="2"/>
      <c r="H25" s="84">
        <v>135152</v>
      </c>
      <c r="I25" s="29"/>
      <c r="J25" s="30">
        <f t="shared" si="1"/>
        <v>36422</v>
      </c>
      <c r="K25" s="31"/>
      <c r="L25" s="32">
        <f t="shared" si="0"/>
        <v>0.26948916775186449</v>
      </c>
      <c r="M25" s="65"/>
      <c r="N25" s="33"/>
      <c r="P25" s="18"/>
    </row>
    <row r="26" spans="2:16" s="7" customFormat="1" ht="28.5" customHeight="1" x14ac:dyDescent="0.15">
      <c r="B26" s="62" t="s">
        <v>36</v>
      </c>
      <c r="C26" s="20" t="s">
        <v>37</v>
      </c>
      <c r="D26" s="20"/>
      <c r="E26" s="20"/>
      <c r="F26" s="58">
        <f>SUM(F27:F31)</f>
        <v>720425</v>
      </c>
      <c r="G26" s="78"/>
      <c r="H26" s="5">
        <f>SUM(H27:H31)</f>
        <v>648630</v>
      </c>
      <c r="I26" s="21"/>
      <c r="J26" s="22">
        <f t="shared" si="1"/>
        <v>71795</v>
      </c>
      <c r="K26" s="23"/>
      <c r="L26" s="24">
        <f t="shared" si="0"/>
        <v>0.11068714058862517</v>
      </c>
      <c r="M26" s="63"/>
      <c r="N26" s="25"/>
      <c r="P26" s="18"/>
    </row>
    <row r="27" spans="2:16" s="6" customFormat="1" ht="28.5" customHeight="1" x14ac:dyDescent="0.15">
      <c r="B27" s="66"/>
      <c r="C27" s="34"/>
      <c r="D27" s="35" t="s">
        <v>7</v>
      </c>
      <c r="E27" s="3" t="s">
        <v>38</v>
      </c>
      <c r="F27" s="60">
        <v>59476</v>
      </c>
      <c r="G27" s="3"/>
      <c r="H27" s="83">
        <v>56619</v>
      </c>
      <c r="I27" s="36"/>
      <c r="J27" s="37">
        <f t="shared" si="1"/>
        <v>2857</v>
      </c>
      <c r="K27" s="38"/>
      <c r="L27" s="39">
        <f t="shared" si="0"/>
        <v>5.0460092901676079E-2</v>
      </c>
      <c r="M27" s="67"/>
      <c r="N27" s="33"/>
      <c r="P27" s="18"/>
    </row>
    <row r="28" spans="2:16" s="7" customFormat="1" ht="28.5" customHeight="1" x14ac:dyDescent="0.15">
      <c r="B28" s="66"/>
      <c r="C28" s="34"/>
      <c r="D28" s="35" t="s">
        <v>8</v>
      </c>
      <c r="E28" s="3" t="s">
        <v>39</v>
      </c>
      <c r="F28" s="60">
        <v>256640</v>
      </c>
      <c r="G28" s="3"/>
      <c r="H28" s="83">
        <v>243806</v>
      </c>
      <c r="I28" s="36"/>
      <c r="J28" s="37">
        <f>F28-H28</f>
        <v>12834</v>
      </c>
      <c r="K28" s="38"/>
      <c r="L28" s="39">
        <f t="shared" si="0"/>
        <v>5.2640213940592151E-2</v>
      </c>
      <c r="M28" s="67"/>
      <c r="N28" s="33"/>
      <c r="P28" s="18"/>
    </row>
    <row r="29" spans="2:16" s="6" customFormat="1" ht="28.5" customHeight="1" x14ac:dyDescent="0.15">
      <c r="B29" s="66"/>
      <c r="C29" s="34"/>
      <c r="D29" s="35" t="s">
        <v>6</v>
      </c>
      <c r="E29" s="3" t="s">
        <v>40</v>
      </c>
      <c r="F29" s="60">
        <v>27073</v>
      </c>
      <c r="G29" s="3"/>
      <c r="H29" s="83">
        <v>27074</v>
      </c>
      <c r="I29" s="36"/>
      <c r="J29" s="37">
        <f>F29-H29</f>
        <v>-1</v>
      </c>
      <c r="K29" s="38"/>
      <c r="L29" s="39">
        <f t="shared" si="0"/>
        <v>-3.693580556995979E-5</v>
      </c>
      <c r="M29" s="67"/>
      <c r="N29" s="33"/>
      <c r="P29" s="18"/>
    </row>
    <row r="30" spans="2:16" s="7" customFormat="1" ht="28.5" customHeight="1" x14ac:dyDescent="0.15">
      <c r="B30" s="66"/>
      <c r="C30" s="34"/>
      <c r="D30" s="35" t="s">
        <v>1</v>
      </c>
      <c r="E30" s="3" t="s">
        <v>41</v>
      </c>
      <c r="F30" s="60">
        <v>374986</v>
      </c>
      <c r="G30" s="3"/>
      <c r="H30" s="83">
        <v>316406</v>
      </c>
      <c r="I30" s="36"/>
      <c r="J30" s="37">
        <f>F30-H30</f>
        <v>58580</v>
      </c>
      <c r="K30" s="38"/>
      <c r="L30" s="39">
        <f t="shared" si="0"/>
        <v>0.18514187467999976</v>
      </c>
      <c r="M30" s="67"/>
      <c r="N30" s="33"/>
      <c r="P30" s="18"/>
    </row>
    <row r="31" spans="2:16" s="6" customFormat="1" ht="28.5" customHeight="1" x14ac:dyDescent="0.15">
      <c r="B31" s="64"/>
      <c r="C31" s="27"/>
      <c r="D31" s="28" t="s">
        <v>0</v>
      </c>
      <c r="E31" s="2" t="s">
        <v>42</v>
      </c>
      <c r="F31" s="59">
        <v>2250</v>
      </c>
      <c r="G31" s="2"/>
      <c r="H31" s="84">
        <v>4725</v>
      </c>
      <c r="I31" s="29"/>
      <c r="J31" s="30">
        <f>F31-H31</f>
        <v>-2475</v>
      </c>
      <c r="K31" s="31"/>
      <c r="L31" s="32">
        <f t="shared" si="0"/>
        <v>-0.52380952380952384</v>
      </c>
      <c r="M31" s="65"/>
      <c r="N31" s="33"/>
      <c r="P31" s="18"/>
    </row>
    <row r="32" spans="2:16" s="6" customFormat="1" ht="28.5" customHeight="1" x14ac:dyDescent="0.15">
      <c r="B32" s="62" t="s">
        <v>43</v>
      </c>
      <c r="C32" s="20" t="s">
        <v>44</v>
      </c>
      <c r="D32" s="20"/>
      <c r="E32" s="20"/>
      <c r="F32" s="58">
        <f>SUM(F33)</f>
        <v>217855</v>
      </c>
      <c r="G32" s="78"/>
      <c r="H32" s="5">
        <f>SUM(H33)</f>
        <v>659947</v>
      </c>
      <c r="I32" s="21"/>
      <c r="J32" s="22">
        <f t="shared" ref="J32:J46" si="2">F32-H32</f>
        <v>-442092</v>
      </c>
      <c r="K32" s="23"/>
      <c r="L32" s="24">
        <f t="shared" si="0"/>
        <v>-0.6698901578460088</v>
      </c>
      <c r="M32" s="63"/>
      <c r="N32" s="25"/>
      <c r="P32" s="18"/>
    </row>
    <row r="33" spans="2:16" s="7" customFormat="1" ht="28.5" customHeight="1" x14ac:dyDescent="0.15">
      <c r="B33" s="64"/>
      <c r="C33" s="27"/>
      <c r="D33" s="28" t="s">
        <v>7</v>
      </c>
      <c r="E33" s="2" t="s">
        <v>44</v>
      </c>
      <c r="F33" s="59">
        <v>217855</v>
      </c>
      <c r="G33" s="2"/>
      <c r="H33" s="84">
        <v>659947</v>
      </c>
      <c r="I33" s="29"/>
      <c r="J33" s="30">
        <f t="shared" si="2"/>
        <v>-442092</v>
      </c>
      <c r="K33" s="31"/>
      <c r="L33" s="32">
        <f t="shared" si="0"/>
        <v>-0.6698901578460088</v>
      </c>
      <c r="M33" s="65"/>
      <c r="N33" s="33"/>
      <c r="P33" s="18"/>
    </row>
    <row r="34" spans="2:16" s="6" customFormat="1" ht="28.5" customHeight="1" x14ac:dyDescent="0.15">
      <c r="B34" s="62" t="s">
        <v>4</v>
      </c>
      <c r="C34" s="20" t="s">
        <v>45</v>
      </c>
      <c r="D34" s="20"/>
      <c r="E34" s="20"/>
      <c r="F34" s="58">
        <f>SUM(F35:F39)</f>
        <v>797159</v>
      </c>
      <c r="G34" s="78"/>
      <c r="H34" s="5">
        <f>SUM(H35:H39)</f>
        <v>779043</v>
      </c>
      <c r="I34" s="21"/>
      <c r="J34" s="22">
        <f t="shared" si="2"/>
        <v>18116</v>
      </c>
      <c r="K34" s="23"/>
      <c r="L34" s="24">
        <f t="shared" si="0"/>
        <v>2.3254172106032645E-2</v>
      </c>
      <c r="M34" s="63"/>
      <c r="N34" s="25"/>
      <c r="P34" s="18"/>
    </row>
    <row r="35" spans="2:16" s="6" customFormat="1" ht="28.5" customHeight="1" x14ac:dyDescent="0.15">
      <c r="B35" s="66"/>
      <c r="C35" s="34"/>
      <c r="D35" s="35" t="s">
        <v>7</v>
      </c>
      <c r="E35" s="3" t="s">
        <v>46</v>
      </c>
      <c r="F35" s="60">
        <v>130180</v>
      </c>
      <c r="G35" s="3"/>
      <c r="H35" s="83">
        <v>147651</v>
      </c>
      <c r="I35" s="36"/>
      <c r="J35" s="37">
        <f>F35-H35</f>
        <v>-17471</v>
      </c>
      <c r="K35" s="38"/>
      <c r="L35" s="39">
        <f t="shared" si="0"/>
        <v>-0.11832632356028738</v>
      </c>
      <c r="M35" s="67"/>
      <c r="N35" s="33"/>
      <c r="P35" s="18"/>
    </row>
    <row r="36" spans="2:16" s="6" customFormat="1" ht="28.5" customHeight="1" x14ac:dyDescent="0.15">
      <c r="B36" s="66"/>
      <c r="C36" s="34"/>
      <c r="D36" s="35" t="s">
        <v>8</v>
      </c>
      <c r="E36" s="3" t="s">
        <v>47</v>
      </c>
      <c r="F36" s="60">
        <v>339801</v>
      </c>
      <c r="G36" s="3"/>
      <c r="H36" s="83">
        <v>254763</v>
      </c>
      <c r="I36" s="36"/>
      <c r="J36" s="37">
        <f t="shared" ref="J36:J41" si="3">F36-H36</f>
        <v>85038</v>
      </c>
      <c r="K36" s="38"/>
      <c r="L36" s="39">
        <f t="shared" si="0"/>
        <v>0.33379258369543452</v>
      </c>
      <c r="M36" s="67"/>
      <c r="N36" s="33"/>
      <c r="P36" s="18"/>
    </row>
    <row r="37" spans="2:16" s="7" customFormat="1" ht="28.5" customHeight="1" x14ac:dyDescent="0.15">
      <c r="B37" s="66"/>
      <c r="C37" s="34"/>
      <c r="D37" s="35" t="s">
        <v>6</v>
      </c>
      <c r="E37" s="3" t="s">
        <v>48</v>
      </c>
      <c r="F37" s="60">
        <v>134097</v>
      </c>
      <c r="G37" s="3"/>
      <c r="H37" s="83">
        <v>209653</v>
      </c>
      <c r="I37" s="36"/>
      <c r="J37" s="37">
        <f t="shared" si="3"/>
        <v>-75556</v>
      </c>
      <c r="K37" s="38"/>
      <c r="L37" s="39">
        <f t="shared" si="0"/>
        <v>-0.36038597110463477</v>
      </c>
      <c r="M37" s="67"/>
      <c r="N37" s="33"/>
      <c r="P37" s="18"/>
    </row>
    <row r="38" spans="2:16" s="6" customFormat="1" ht="28.5" customHeight="1" x14ac:dyDescent="0.15">
      <c r="B38" s="66"/>
      <c r="C38" s="34"/>
      <c r="D38" s="35" t="s">
        <v>2</v>
      </c>
      <c r="E38" s="3" t="s">
        <v>49</v>
      </c>
      <c r="F38" s="60">
        <v>96256</v>
      </c>
      <c r="G38" s="3"/>
      <c r="H38" s="83">
        <v>89348</v>
      </c>
      <c r="I38" s="36"/>
      <c r="J38" s="37">
        <f t="shared" si="3"/>
        <v>6908</v>
      </c>
      <c r="K38" s="38"/>
      <c r="L38" s="39">
        <f t="shared" si="0"/>
        <v>7.7315664592380262E-2</v>
      </c>
      <c r="M38" s="67"/>
      <c r="N38" s="33"/>
      <c r="P38" s="18"/>
    </row>
    <row r="39" spans="2:16" s="6" customFormat="1" ht="28.5" customHeight="1" x14ac:dyDescent="0.15">
      <c r="B39" s="64"/>
      <c r="C39" s="27"/>
      <c r="D39" s="28" t="s">
        <v>3</v>
      </c>
      <c r="E39" s="2" t="s">
        <v>50</v>
      </c>
      <c r="F39" s="59">
        <v>96825</v>
      </c>
      <c r="G39" s="2"/>
      <c r="H39" s="84">
        <v>77628</v>
      </c>
      <c r="I39" s="29"/>
      <c r="J39" s="37">
        <f t="shared" si="3"/>
        <v>19197</v>
      </c>
      <c r="K39" s="31"/>
      <c r="L39" s="39">
        <f t="shared" si="0"/>
        <v>0.24729479053949599</v>
      </c>
      <c r="M39" s="65"/>
      <c r="N39" s="33"/>
      <c r="P39" s="18"/>
    </row>
    <row r="40" spans="2:16" s="6" customFormat="1" ht="28.5" hidden="1" customHeight="1" x14ac:dyDescent="0.15">
      <c r="B40" s="66" t="s">
        <v>61</v>
      </c>
      <c r="C40" s="40" t="s">
        <v>62</v>
      </c>
      <c r="D40" s="40"/>
      <c r="E40" s="40"/>
      <c r="F40" s="58">
        <f>SUM(F41)</f>
        <v>458574</v>
      </c>
      <c r="G40" s="80"/>
      <c r="H40" s="5">
        <f>SUM(H41)</f>
        <v>458574</v>
      </c>
      <c r="I40" s="41"/>
      <c r="J40" s="37">
        <f t="shared" si="3"/>
        <v>0</v>
      </c>
      <c r="K40" s="38"/>
      <c r="L40" s="43">
        <f t="shared" si="0"/>
        <v>0</v>
      </c>
      <c r="M40" s="67"/>
      <c r="N40" s="33"/>
      <c r="P40" s="18"/>
    </row>
    <row r="41" spans="2:16" s="6" customFormat="1" ht="28.5" hidden="1" customHeight="1" x14ac:dyDescent="0.15">
      <c r="B41" s="66"/>
      <c r="C41" s="44"/>
      <c r="D41" s="45" t="s">
        <v>7</v>
      </c>
      <c r="E41" s="57" t="s">
        <v>63</v>
      </c>
      <c r="F41" s="59">
        <v>458574</v>
      </c>
      <c r="G41" s="4"/>
      <c r="H41" s="84">
        <v>458574</v>
      </c>
      <c r="I41" s="46"/>
      <c r="J41" s="37">
        <f t="shared" si="3"/>
        <v>0</v>
      </c>
      <c r="K41" s="48"/>
      <c r="L41" s="49">
        <f t="shared" si="0"/>
        <v>0</v>
      </c>
      <c r="M41" s="68"/>
      <c r="N41" s="33"/>
      <c r="P41" s="18"/>
    </row>
    <row r="42" spans="2:16" s="6" customFormat="1" ht="28.5" customHeight="1" x14ac:dyDescent="0.15">
      <c r="B42" s="62" t="s">
        <v>9</v>
      </c>
      <c r="C42" s="20" t="s">
        <v>11</v>
      </c>
      <c r="D42" s="20"/>
      <c r="E42" s="20"/>
      <c r="F42" s="58">
        <f>SUM(F43)</f>
        <v>467420</v>
      </c>
      <c r="G42" s="78"/>
      <c r="H42" s="5">
        <f>SUM(H43)</f>
        <v>439893</v>
      </c>
      <c r="I42" s="21"/>
      <c r="J42" s="22">
        <f t="shared" si="2"/>
        <v>27527</v>
      </c>
      <c r="K42" s="23"/>
      <c r="L42" s="24">
        <f t="shared" si="0"/>
        <v>6.2576581123136688E-2</v>
      </c>
      <c r="M42" s="63"/>
      <c r="N42" s="25"/>
      <c r="P42" s="18"/>
    </row>
    <row r="43" spans="2:16" s="7" customFormat="1" ht="28.5" customHeight="1" x14ac:dyDescent="0.15">
      <c r="B43" s="64"/>
      <c r="C43" s="27"/>
      <c r="D43" s="28" t="s">
        <v>7</v>
      </c>
      <c r="E43" s="2" t="s">
        <v>11</v>
      </c>
      <c r="F43" s="59">
        <v>467420</v>
      </c>
      <c r="G43" s="2"/>
      <c r="H43" s="84">
        <v>439893</v>
      </c>
      <c r="I43" s="29"/>
      <c r="J43" s="30">
        <f t="shared" si="2"/>
        <v>27527</v>
      </c>
      <c r="K43" s="31"/>
      <c r="L43" s="32">
        <f t="shared" si="0"/>
        <v>6.2576581123136688E-2</v>
      </c>
      <c r="M43" s="65"/>
      <c r="N43" s="33"/>
      <c r="P43" s="18"/>
    </row>
    <row r="44" spans="2:16" s="6" customFormat="1" ht="28.5" customHeight="1" x14ac:dyDescent="0.15">
      <c r="B44" s="62" t="s">
        <v>5</v>
      </c>
      <c r="C44" s="20" t="s">
        <v>51</v>
      </c>
      <c r="D44" s="20"/>
      <c r="E44" s="20"/>
      <c r="F44" s="58">
        <f>SUM(F45)</f>
        <v>35602</v>
      </c>
      <c r="G44" s="78"/>
      <c r="H44" s="5">
        <f>SUM(H45)</f>
        <v>26114</v>
      </c>
      <c r="I44" s="21"/>
      <c r="J44" s="22">
        <f t="shared" si="2"/>
        <v>9488</v>
      </c>
      <c r="K44" s="23"/>
      <c r="L44" s="24">
        <f t="shared" si="0"/>
        <v>0.36333001455158143</v>
      </c>
      <c r="M44" s="63"/>
      <c r="N44" s="25"/>
      <c r="P44" s="18"/>
    </row>
    <row r="45" spans="2:16" s="6" customFormat="1" ht="28.5" customHeight="1" thickBot="1" x14ac:dyDescent="0.2">
      <c r="B45" s="66"/>
      <c r="C45" s="34"/>
      <c r="D45" s="45" t="s">
        <v>7</v>
      </c>
      <c r="E45" s="4" t="s">
        <v>51</v>
      </c>
      <c r="F45" s="61">
        <v>35602</v>
      </c>
      <c r="G45" s="4"/>
      <c r="H45" s="82">
        <v>26114</v>
      </c>
      <c r="I45" s="46"/>
      <c r="J45" s="47">
        <f t="shared" si="2"/>
        <v>9488</v>
      </c>
      <c r="K45" s="48"/>
      <c r="L45" s="49">
        <f t="shared" si="0"/>
        <v>0.36333001455158143</v>
      </c>
      <c r="M45" s="68"/>
      <c r="N45" s="33"/>
      <c r="P45" s="50"/>
    </row>
    <row r="46" spans="2:16" s="7" customFormat="1" ht="30" customHeight="1" thickBot="1" x14ac:dyDescent="0.2">
      <c r="B46" s="203" t="s">
        <v>64</v>
      </c>
      <c r="C46" s="204"/>
      <c r="D46" s="204"/>
      <c r="E46" s="204"/>
      <c r="F46" s="71">
        <f>F5+F7+F14+F18+F21+F24+F26+F32+F34+F42+F44</f>
        <v>6415468</v>
      </c>
      <c r="G46" s="72"/>
      <c r="H46" s="73">
        <f>H5+H7+H14+H18+H21+H24+H26+H32+H34+H42+H44</f>
        <v>6580000</v>
      </c>
      <c r="I46" s="72"/>
      <c r="J46" s="74">
        <f t="shared" si="2"/>
        <v>-164532</v>
      </c>
      <c r="K46" s="75"/>
      <c r="L46" s="76">
        <f t="shared" si="0"/>
        <v>-2.5004863221884444E-2</v>
      </c>
      <c r="M46" s="77"/>
      <c r="N46" s="25"/>
      <c r="P46" s="50"/>
    </row>
    <row r="47" spans="2:16" s="7" customFormat="1" ht="18.75" x14ac:dyDescent="0.15">
      <c r="B47" s="51" t="s">
        <v>65</v>
      </c>
      <c r="C47" s="52"/>
      <c r="D47" s="52"/>
      <c r="E47" s="52"/>
      <c r="F47" s="40"/>
      <c r="G47" s="40"/>
      <c r="H47" s="40"/>
      <c r="I47" s="48"/>
      <c r="J47" s="48"/>
      <c r="K47" s="48"/>
      <c r="L47" s="48"/>
      <c r="M47" s="48"/>
      <c r="N47" s="25"/>
      <c r="P47" s="50"/>
    </row>
    <row r="49" spans="7:16" s="10" customFormat="1" ht="14.1" customHeight="1" x14ac:dyDescent="0.15">
      <c r="G49" s="11"/>
      <c r="I49" s="11"/>
      <c r="K49" s="11"/>
      <c r="M49" s="11"/>
      <c r="P49" s="15"/>
    </row>
  </sheetData>
  <mergeCells count="12">
    <mergeCell ref="L4:M4"/>
    <mergeCell ref="B46:E46"/>
    <mergeCell ref="B2:E2"/>
    <mergeCell ref="H2:M2"/>
    <mergeCell ref="B3:C4"/>
    <mergeCell ref="D3:E4"/>
    <mergeCell ref="F3:G3"/>
    <mergeCell ref="H3:I3"/>
    <mergeCell ref="J3:M3"/>
    <mergeCell ref="F4:G4"/>
    <mergeCell ref="H4:I4"/>
    <mergeCell ref="J4:K4"/>
  </mergeCells>
  <phoneticPr fontId="3"/>
  <printOptions horizontalCentered="1" verticalCentered="1"/>
  <pageMargins left="0.6692913385826772" right="0.39370078740157483" top="0.35433070866141736" bottom="0.55118110236220474" header="0.19685039370078741" footer="0.35433070866141736"/>
  <pageSetup paperSize="9" scale="69" orientation="portrait" errors="blank" r:id="rId1"/>
  <headerFooter alignWithMargins="0">
    <oddFooter>&amp;C&amp;"ＭＳ Ｐ明朝,標準"&amp;14- 7 -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歳入予算項別</vt:lpstr>
      <vt:lpstr>歳出予算項別</vt:lpstr>
      <vt:lpstr>歳出予算項別!Print_Area</vt:lpstr>
      <vt:lpstr>歳入予算項別!Print_Area</vt:lpstr>
    </vt:vector>
  </TitlesOfParts>
  <Company>パソコン研究会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南箕輪村役場</dc:creator>
  <cp:lastModifiedBy>uk019000</cp:lastModifiedBy>
  <cp:lastPrinted>2021-06-01T02:40:16Z</cp:lastPrinted>
  <dcterms:created xsi:type="dcterms:W3CDTF">1998-01-27T02:13:24Z</dcterms:created>
  <dcterms:modified xsi:type="dcterms:W3CDTF">2022-03-22T04:55:15Z</dcterms:modified>
</cp:coreProperties>
</file>