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019000\Desktop\"/>
    </mc:Choice>
  </mc:AlternateContent>
  <bookViews>
    <workbookView xWindow="0" yWindow="0" windowWidth="19200" windowHeight="11370"/>
  </bookViews>
  <sheets>
    <sheet name="予算概要" sheetId="1" r:id="rId1"/>
  </sheets>
  <definedNames>
    <definedName name="_xlnm.Print_Area" localSheetId="0">予算概要!$A$1:$G$49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C48" i="1"/>
  <c r="F48" i="1" s="1"/>
  <c r="G48" i="1" s="1"/>
  <c r="F47" i="1"/>
  <c r="G47" i="1" s="1"/>
  <c r="F46" i="1"/>
  <c r="G46" i="1" s="1"/>
  <c r="G45" i="1"/>
  <c r="F45" i="1"/>
  <c r="D45" i="1"/>
  <c r="F44" i="1"/>
  <c r="G44" i="1" s="1"/>
  <c r="F43" i="1"/>
  <c r="G43" i="1" s="1"/>
  <c r="F42" i="1"/>
  <c r="G42" i="1" s="1"/>
  <c r="F41" i="1"/>
  <c r="G41" i="1" s="1"/>
  <c r="F40" i="1"/>
  <c r="G40" i="1" s="1"/>
  <c r="D40" i="1"/>
  <c r="F39" i="1"/>
  <c r="G39" i="1" s="1"/>
  <c r="D39" i="1"/>
  <c r="F38" i="1"/>
  <c r="G38" i="1" s="1"/>
  <c r="F37" i="1"/>
  <c r="G37" i="1" s="1"/>
  <c r="E33" i="1"/>
  <c r="C33" i="1"/>
  <c r="D44" i="1" s="1"/>
  <c r="F32" i="1"/>
  <c r="G32" i="1" s="1"/>
  <c r="F31" i="1"/>
  <c r="H31" i="1" s="1"/>
  <c r="F30" i="1"/>
  <c r="G30" i="1" s="1"/>
  <c r="F29" i="1"/>
  <c r="H29" i="1" s="1"/>
  <c r="D29" i="1"/>
  <c r="H28" i="1"/>
  <c r="G28" i="1"/>
  <c r="F28" i="1"/>
  <c r="F27" i="1"/>
  <c r="H27" i="1" s="1"/>
  <c r="F26" i="1"/>
  <c r="G26" i="1" s="1"/>
  <c r="D26" i="1"/>
  <c r="F25" i="1"/>
  <c r="H25" i="1" s="1"/>
  <c r="F24" i="1"/>
  <c r="H24" i="1" s="1"/>
  <c r="F23" i="1"/>
  <c r="H23" i="1" s="1"/>
  <c r="D23" i="1"/>
  <c r="H22" i="1"/>
  <c r="F22" i="1"/>
  <c r="G22" i="1" s="1"/>
  <c r="F21" i="1"/>
  <c r="G21" i="1" s="1"/>
  <c r="F20" i="1"/>
  <c r="G20" i="1" s="1"/>
  <c r="D20" i="1"/>
  <c r="F19" i="1"/>
  <c r="G19" i="1" s="1"/>
  <c r="H18" i="1"/>
  <c r="F18" i="1"/>
  <c r="G18" i="1" s="1"/>
  <c r="F17" i="1"/>
  <c r="H17" i="1" s="1"/>
  <c r="D17" i="1"/>
  <c r="F16" i="1"/>
  <c r="G16" i="1" s="1"/>
  <c r="D16" i="1"/>
  <c r="F15" i="1"/>
  <c r="H15" i="1" s="1"/>
  <c r="F14" i="1"/>
  <c r="H14" i="1" s="1"/>
  <c r="F13" i="1"/>
  <c r="G13" i="1" s="1"/>
  <c r="D13" i="1"/>
  <c r="H12" i="1"/>
  <c r="F12" i="1"/>
  <c r="G12" i="1" s="1"/>
  <c r="F11" i="1"/>
  <c r="H11" i="1" s="1"/>
  <c r="E5" i="1"/>
  <c r="I11" i="1" l="1"/>
  <c r="I28" i="1"/>
  <c r="I29" i="1"/>
  <c r="G29" i="1"/>
  <c r="H32" i="1"/>
  <c r="H26" i="1"/>
  <c r="E4" i="1"/>
  <c r="G23" i="1"/>
  <c r="H13" i="1"/>
  <c r="H20" i="1"/>
  <c r="G17" i="1"/>
  <c r="G14" i="1"/>
  <c r="G24" i="1"/>
  <c r="D42" i="1"/>
  <c r="G11" i="1"/>
  <c r="D18" i="1"/>
  <c r="H21" i="1"/>
  <c r="I21" i="1" s="1"/>
  <c r="D28" i="1"/>
  <c r="D15" i="1"/>
  <c r="D25" i="1"/>
  <c r="G31" i="1"/>
  <c r="D43" i="1"/>
  <c r="D41" i="1"/>
  <c r="F33" i="1"/>
  <c r="H30" i="1"/>
  <c r="D37" i="1"/>
  <c r="D38" i="1"/>
  <c r="D30" i="1"/>
  <c r="D46" i="1"/>
  <c r="D27" i="1"/>
  <c r="D14" i="1"/>
  <c r="D24" i="1"/>
  <c r="D11" i="1"/>
  <c r="D21" i="1"/>
  <c r="G27" i="1"/>
  <c r="D47" i="1"/>
  <c r="D31" i="1"/>
  <c r="D12" i="1"/>
  <c r="D22" i="1"/>
  <c r="G15" i="1"/>
  <c r="G25" i="1"/>
  <c r="D19" i="1"/>
  <c r="D32" i="1"/>
  <c r="D33" i="1" l="1"/>
  <c r="I18" i="1"/>
  <c r="I17" i="1"/>
  <c r="I25" i="1"/>
  <c r="I24" i="1"/>
  <c r="I22" i="1"/>
  <c r="I12" i="1"/>
  <c r="I31" i="1"/>
  <c r="D48" i="1"/>
  <c r="I20" i="1"/>
  <c r="I27" i="1"/>
  <c r="I30" i="1"/>
  <c r="I13" i="1"/>
  <c r="I15" i="1"/>
  <c r="H33" i="1"/>
  <c r="G33" i="1"/>
  <c r="E6" i="1"/>
  <c r="I14" i="1"/>
  <c r="I23" i="1"/>
  <c r="I26" i="1"/>
  <c r="I19" i="1"/>
  <c r="I32" i="1"/>
  <c r="I16" i="1"/>
</calcChain>
</file>

<file path=xl/comments1.xml><?xml version="1.0" encoding="utf-8"?>
<comments xmlns="http://schemas.openxmlformats.org/spreadsheetml/2006/main">
  <authors>
    <author>財政係</author>
  </authors>
  <commentList>
    <comment ref="D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</commentList>
</comments>
</file>

<file path=xl/sharedStrings.xml><?xml version="1.0" encoding="utf-8"?>
<sst xmlns="http://schemas.openxmlformats.org/spreadsheetml/2006/main" count="68" uniqueCount="56">
  <si>
    <t>令和５年度一般会計予算</t>
    <rPh sb="3" eb="5">
      <t>ネンド</t>
    </rPh>
    <rPh sb="5" eb="7">
      <t>イッパン</t>
    </rPh>
    <rPh sb="7" eb="9">
      <t>カイケイ</t>
    </rPh>
    <rPh sb="9" eb="11">
      <t>ヨサン</t>
    </rPh>
    <phoneticPr fontId="4"/>
  </si>
  <si>
    <t>　　　　　　　　　　　　　　　令和５年度  当初予算額</t>
    <rPh sb="18" eb="20">
      <t>ネンド</t>
    </rPh>
    <rPh sb="22" eb="24">
      <t>トウショ</t>
    </rPh>
    <rPh sb="24" eb="27">
      <t>ヨサンガク</t>
    </rPh>
    <phoneticPr fontId="4"/>
  </si>
  <si>
    <t>千円</t>
    <rPh sb="0" eb="2">
      <t>センエン</t>
    </rPh>
    <phoneticPr fontId="4"/>
  </si>
  <si>
    <t>　　　　　　　　　　　　　　　令和４年度　当初予算額</t>
    <phoneticPr fontId="8"/>
  </si>
  <si>
    <t>　　　　　     　　　　　　 　　 　　　増　　　　減</t>
    <rPh sb="23" eb="24">
      <t>ゾウ</t>
    </rPh>
    <rPh sb="28" eb="29">
      <t>ゲン</t>
    </rPh>
    <phoneticPr fontId="4"/>
  </si>
  <si>
    <t>【 歳　入 】</t>
    <rPh sb="2" eb="5">
      <t>サイニュウ</t>
    </rPh>
    <phoneticPr fontId="4"/>
  </si>
  <si>
    <t>（単位 ： 千円，％）</t>
    <rPh sb="1" eb="3">
      <t>タンイ</t>
    </rPh>
    <rPh sb="6" eb="8">
      <t>センエン</t>
    </rPh>
    <phoneticPr fontId="4"/>
  </si>
  <si>
    <t>款</t>
    <rPh sb="0" eb="1">
      <t>カン</t>
    </rPh>
    <phoneticPr fontId="4"/>
  </si>
  <si>
    <t>令和５年度</t>
    <rPh sb="3" eb="5">
      <t>ネンド</t>
    </rPh>
    <phoneticPr fontId="4"/>
  </si>
  <si>
    <t>令和４年度</t>
    <rPh sb="3" eb="5">
      <t>ネンド</t>
    </rPh>
    <phoneticPr fontId="4"/>
  </si>
  <si>
    <t>比　　較</t>
    <rPh sb="0" eb="1">
      <t>ヒ</t>
    </rPh>
    <rPh sb="3" eb="4">
      <t>クラ</t>
    </rPh>
    <phoneticPr fontId="4"/>
  </si>
  <si>
    <t>増減額</t>
    <rPh sb="0" eb="2">
      <t>ゾウゲン</t>
    </rPh>
    <rPh sb="2" eb="3">
      <t>ガク</t>
    </rPh>
    <phoneticPr fontId="4"/>
  </si>
  <si>
    <t>増減額順位</t>
    <rPh sb="0" eb="3">
      <t>ゾウゲンガク</t>
    </rPh>
    <rPh sb="3" eb="5">
      <t>ジュンイ</t>
    </rPh>
    <phoneticPr fontId="4"/>
  </si>
  <si>
    <t>当初予算額(A)</t>
    <rPh sb="0" eb="2">
      <t>トウショ</t>
    </rPh>
    <rPh sb="2" eb="3">
      <t>ヨ</t>
    </rPh>
    <rPh sb="3" eb="4">
      <t>ザン</t>
    </rPh>
    <rPh sb="4" eb="5">
      <t>ガク</t>
    </rPh>
    <phoneticPr fontId="4"/>
  </si>
  <si>
    <t>構成比</t>
    <rPh sb="0" eb="3">
      <t>コウセイヒ</t>
    </rPh>
    <phoneticPr fontId="4"/>
  </si>
  <si>
    <t>当初予算額(B)</t>
    <rPh sb="0" eb="2">
      <t>トウショ</t>
    </rPh>
    <rPh sb="2" eb="3">
      <t>ヨ</t>
    </rPh>
    <rPh sb="3" eb="4">
      <t>ザン</t>
    </rPh>
    <rPh sb="4" eb="5">
      <t>ガク</t>
    </rPh>
    <phoneticPr fontId="4"/>
  </si>
  <si>
    <t>(A)-(B)=(C)</t>
    <phoneticPr fontId="4"/>
  </si>
  <si>
    <t>(C)/(B)</t>
    <phoneticPr fontId="4"/>
  </si>
  <si>
    <t>（絶対値）</t>
    <rPh sb="1" eb="4">
      <t>ゼッタイチ</t>
    </rPh>
    <phoneticPr fontId="4"/>
  </si>
  <si>
    <t>村 税</t>
    <rPh sb="0" eb="3">
      <t>ソンゼイ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</si>
  <si>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</si>
  <si>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利子割交付金</t>
    <rPh sb="0" eb="2">
      <t>リシ</t>
    </rPh>
    <rPh sb="2" eb="3">
      <t>ワリ</t>
    </rPh>
    <rPh sb="3" eb="6">
      <t>コウフキン</t>
    </rPh>
    <phoneticPr fontId="8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</si>
  <si>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</si>
  <si>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</si>
  <si>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法人事業税交付金</t>
    <phoneticPr fontId="8"/>
  </si>
  <si>
    <t>地方消費税交付金</t>
  </si>
  <si>
    <t>ゴルフ場利用税交付金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</si>
  <si>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</si>
  <si>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</si>
  <si>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5">
      <t>チホウコウフゼイ</t>
    </rPh>
    <phoneticPr fontId="8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</si>
  <si>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</si>
  <si>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</si>
  <si>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使用料及び手数料</t>
    <rPh sb="0" eb="3">
      <t>シヨウリョウ</t>
    </rPh>
    <rPh sb="3" eb="4">
      <t>オヨ</t>
    </rPh>
    <rPh sb="5" eb="8">
      <t>テスウリョウ</t>
    </rPh>
    <phoneticPr fontId="8"/>
  </si>
  <si>
    <t>国庫支出金</t>
    <rPh sb="0" eb="5">
      <t>コッコシシュツキン</t>
    </rPh>
    <phoneticPr fontId="8"/>
  </si>
  <si>
    <t>県支出金</t>
    <rPh sb="0" eb="1">
      <t>ケン</t>
    </rPh>
    <rPh sb="1" eb="4">
      <t>シシュツキン</t>
    </rPh>
    <phoneticPr fontId="8"/>
  </si>
  <si>
    <t>財産収入</t>
    <rPh sb="0" eb="2">
      <t>ザイサン</t>
    </rPh>
    <rPh sb="2" eb="4">
      <t>シュウニュウ</t>
    </rPh>
    <phoneticPr fontId="8"/>
  </si>
  <si>
    <t>寄 附 金</t>
    <rPh sb="0" eb="1">
      <t>ヨ</t>
    </rPh>
    <rPh sb="2" eb="3">
      <t>フ</t>
    </rPh>
    <rPh sb="4" eb="5">
      <t>キン</t>
    </rPh>
    <phoneticPr fontId="8"/>
  </si>
  <si>
    <t>繰 入 金</t>
    <rPh sb="0" eb="5">
      <t>クリイレキン</t>
    </rPh>
    <phoneticPr fontId="8"/>
  </si>
  <si>
    <t>繰 越 金</t>
    <rPh sb="0" eb="5">
      <t>クリコシキン</t>
    </rPh>
    <phoneticPr fontId="8"/>
  </si>
  <si>
    <t>諸 収 入</t>
    <rPh sb="0" eb="5">
      <t>ショシュウニュウ</t>
    </rPh>
    <phoneticPr fontId="8"/>
  </si>
  <si>
    <t>村 債</t>
    <rPh sb="0" eb="1">
      <t>ソン</t>
    </rPh>
    <rPh sb="2" eb="3">
      <t>サイ</t>
    </rPh>
    <phoneticPr fontId="8"/>
  </si>
  <si>
    <t>歳 入 合 計</t>
    <rPh sb="0" eb="3">
      <t>サイニュウ</t>
    </rPh>
    <rPh sb="4" eb="7">
      <t>ゴウケイ</t>
    </rPh>
    <phoneticPr fontId="4"/>
  </si>
  <si>
    <t>【 歳　出 】</t>
    <rPh sb="2" eb="3">
      <t>サイ</t>
    </rPh>
    <rPh sb="4" eb="5">
      <t>デ</t>
    </rPh>
    <phoneticPr fontId="4"/>
  </si>
  <si>
    <t>議 会 費</t>
    <rPh sb="0" eb="3">
      <t>ギカイ</t>
    </rPh>
    <rPh sb="4" eb="5">
      <t>ヒ</t>
    </rPh>
    <phoneticPr fontId="8"/>
  </si>
  <si>
    <t>総 務 費</t>
    <rPh sb="0" eb="5">
      <t>ソウムヒ</t>
    </rPh>
    <phoneticPr fontId="8"/>
  </si>
  <si>
    <t>民 生 費</t>
    <rPh sb="0" eb="3">
      <t>ミンセイ</t>
    </rPh>
    <rPh sb="4" eb="5">
      <t>ヒ</t>
    </rPh>
    <phoneticPr fontId="8"/>
  </si>
  <si>
    <t>衛 生 費</t>
    <rPh sb="0" eb="5">
      <t>エイセイヒ</t>
    </rPh>
    <phoneticPr fontId="8"/>
  </si>
  <si>
    <t>農林水産業費</t>
    <rPh sb="0" eb="5">
      <t>ノウリンスイサンギョウ</t>
    </rPh>
    <rPh sb="5" eb="6">
      <t>ヒ</t>
    </rPh>
    <phoneticPr fontId="8"/>
  </si>
  <si>
    <t>商 工 費</t>
    <rPh sb="0" eb="3">
      <t>ショウコウ</t>
    </rPh>
    <rPh sb="4" eb="5">
      <t>ヒ</t>
    </rPh>
    <phoneticPr fontId="8"/>
  </si>
  <si>
    <t>土 木 費</t>
    <rPh sb="0" eb="3">
      <t>ドボク</t>
    </rPh>
    <rPh sb="4" eb="5">
      <t>ヒ</t>
    </rPh>
    <phoneticPr fontId="8"/>
  </si>
  <si>
    <t>消 防 費</t>
    <rPh sb="0" eb="3">
      <t>ショウボウ</t>
    </rPh>
    <rPh sb="4" eb="5">
      <t>ヒ</t>
    </rPh>
    <phoneticPr fontId="8"/>
  </si>
  <si>
    <t>教 育 費</t>
    <rPh sb="0" eb="5">
      <t>キョウイクヒ</t>
    </rPh>
    <phoneticPr fontId="8"/>
  </si>
  <si>
    <t>公 債 費</t>
    <rPh sb="0" eb="3">
      <t>コウサイ</t>
    </rPh>
    <rPh sb="4" eb="5">
      <t>ヒ</t>
    </rPh>
    <phoneticPr fontId="8"/>
  </si>
  <si>
    <t>予 備 費</t>
    <rPh sb="0" eb="5">
      <t>ヨビヒ</t>
    </rPh>
    <phoneticPr fontId="8"/>
  </si>
  <si>
    <t>歳 出 合 計</t>
    <rPh sb="0" eb="3">
      <t>サイシュツ</t>
    </rPh>
    <rPh sb="4" eb="7">
      <t>ゴウケイ</t>
    </rPh>
    <phoneticPr fontId="4"/>
  </si>
  <si>
    <t>※四捨五入の関係で構成比合計が100％にならない場合があります。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</si>
</sst>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#,##0;&quot;△ &quot;#,##0"/>
    <numFmt numFmtId="178" formatCode="0.0%;&quot;△ &quot;0.0%"/>
    <numFmt numFmtId="179" formatCode="#,##0&quot;千円&quot;;[Red]\-#,##0"/>
    <numFmt numFmtId="180" formatCode="0.0%;&quot;△&quot;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38" fontId="2" fillId="2" borderId="0" xfId="1" applyFont="1" applyFill="1" applyAlignment="1" applyProtection="1">
      <alignment horizontal="center"/>
      <protection locked="0"/>
    </xf>
    <xf numFmtId="38" fontId="5" fillId="2" borderId="0" xfId="1" applyFont="1" applyFill="1" applyAlignment="1" applyProtection="1">
      <alignment horizontal="center"/>
      <protection locked="0"/>
    </xf>
    <xf numFmtId="38" fontId="4" fillId="2" borderId="0" xfId="1" applyFont="1" applyFill="1" applyAlignment="1" applyProtection="1">
      <alignment vertical="center"/>
      <protection locked="0"/>
    </xf>
    <xf numFmtId="38" fontId="4" fillId="2" borderId="0" xfId="1" applyFont="1" applyFill="1" applyProtection="1">
      <protection locked="0"/>
    </xf>
    <xf numFmtId="38" fontId="4" fillId="2" borderId="0" xfId="1" applyFont="1" applyFill="1" applyAlignment="1" applyProtection="1">
      <alignment horizontal="center"/>
      <protection locked="0"/>
    </xf>
    <xf numFmtId="176" fontId="4" fillId="2" borderId="0" xfId="1" applyNumberFormat="1" applyFont="1" applyFill="1" applyProtection="1">
      <protection locked="0"/>
    </xf>
    <xf numFmtId="177" fontId="4" fillId="2" borderId="0" xfId="1" applyNumberFormat="1" applyFont="1" applyFill="1" applyProtection="1">
      <protection locked="0"/>
    </xf>
    <xf numFmtId="178" fontId="4" fillId="2" borderId="0" xfId="2" applyNumberFormat="1" applyFont="1" applyFill="1" applyProtection="1">
      <protection locked="0"/>
    </xf>
    <xf numFmtId="38" fontId="4" fillId="2" borderId="1" xfId="1" applyFont="1" applyFill="1" applyBorder="1" applyAlignment="1" applyProtection="1">
      <alignment horizontal="center"/>
      <protection locked="0"/>
    </xf>
    <xf numFmtId="38" fontId="4" fillId="2" borderId="2" xfId="1" applyFont="1" applyFill="1" applyBorder="1" applyProtection="1">
      <protection locked="0"/>
    </xf>
    <xf numFmtId="176" fontId="4" fillId="2" borderId="2" xfId="1" applyNumberFormat="1" applyFont="1" applyFill="1" applyBorder="1" applyProtection="1">
      <protection locked="0"/>
    </xf>
    <xf numFmtId="177" fontId="4" fillId="2" borderId="2" xfId="1" applyNumberFormat="1" applyFont="1" applyFill="1" applyBorder="1" applyProtection="1">
      <protection locked="0"/>
    </xf>
    <xf numFmtId="178" fontId="4" fillId="2" borderId="3" xfId="2" applyNumberFormat="1" applyFont="1" applyFill="1" applyBorder="1" applyProtection="1">
      <protection locked="0"/>
    </xf>
    <xf numFmtId="178" fontId="4" fillId="2" borderId="0" xfId="2" applyNumberFormat="1" applyFont="1" applyFill="1" applyBorder="1" applyProtection="1">
      <protection locked="0"/>
    </xf>
    <xf numFmtId="38" fontId="6" fillId="2" borderId="4" xfId="1" applyFont="1" applyFill="1" applyBorder="1" applyAlignment="1" applyProtection="1">
      <alignment horizontal="center" shrinkToFit="1"/>
      <protection locked="0"/>
    </xf>
    <xf numFmtId="38" fontId="7" fillId="2" borderId="0" xfId="1" applyFont="1" applyFill="1" applyBorder="1" applyAlignment="1" applyProtection="1">
      <alignment horizontal="left" shrinkToFit="1"/>
      <protection locked="0"/>
    </xf>
    <xf numFmtId="177" fontId="7" fillId="2" borderId="0" xfId="1" applyNumberFormat="1" applyFont="1" applyFill="1" applyBorder="1" applyAlignment="1" applyProtection="1">
      <alignment vertical="center" shrinkToFit="1"/>
      <protection locked="0"/>
    </xf>
    <xf numFmtId="179" fontId="7" fillId="2" borderId="0" xfId="1" applyNumberFormat="1" applyFont="1" applyFill="1" applyBorder="1" applyAlignment="1" applyProtection="1">
      <alignment horizontal="left" shrinkToFit="1"/>
      <protection locked="0"/>
    </xf>
    <xf numFmtId="178" fontId="6" fillId="2" borderId="5" xfId="2" applyNumberFormat="1" applyFont="1" applyFill="1" applyBorder="1" applyAlignment="1" applyProtection="1">
      <alignment shrinkToFit="1"/>
      <protection locked="0"/>
    </xf>
    <xf numFmtId="178" fontId="6" fillId="2" borderId="0" xfId="2" applyNumberFormat="1" applyFont="1" applyFill="1" applyBorder="1" applyAlignment="1" applyProtection="1">
      <alignment shrinkToFit="1"/>
      <protection locked="0"/>
    </xf>
    <xf numFmtId="38" fontId="6" fillId="2" borderId="0" xfId="1" applyFont="1" applyFill="1" applyAlignment="1" applyProtection="1">
      <alignment vertical="center" shrinkToFit="1"/>
      <protection locked="0"/>
    </xf>
    <xf numFmtId="38" fontId="6" fillId="2" borderId="0" xfId="1" applyFont="1" applyFill="1" applyAlignment="1" applyProtection="1">
      <alignment shrinkToFit="1"/>
      <protection locked="0"/>
    </xf>
    <xf numFmtId="38" fontId="7" fillId="2" borderId="0" xfId="1" applyFont="1" applyFill="1" applyBorder="1" applyAlignment="1" applyProtection="1">
      <alignment shrinkToFit="1"/>
      <protection locked="0"/>
    </xf>
    <xf numFmtId="176" fontId="4" fillId="2" borderId="0" xfId="1" applyNumberFormat="1" applyFont="1" applyFill="1" applyBorder="1" applyAlignment="1" applyProtection="1">
      <protection locked="0"/>
    </xf>
    <xf numFmtId="177" fontId="7" fillId="2" borderId="0" xfId="1" applyNumberFormat="1" applyFont="1" applyFill="1" applyBorder="1" applyAlignment="1" applyProtection="1">
      <alignment shrinkToFit="1"/>
      <protection locked="0"/>
    </xf>
    <xf numFmtId="180" fontId="7" fillId="2" borderId="0" xfId="1" applyNumberFormat="1" applyFont="1" applyFill="1" applyBorder="1" applyAlignment="1" applyProtection="1">
      <alignment horizontal="left" shrinkToFit="1"/>
      <protection locked="0"/>
    </xf>
    <xf numFmtId="38" fontId="6" fillId="2" borderId="6" xfId="1" applyFont="1" applyFill="1" applyBorder="1" applyAlignment="1" applyProtection="1">
      <alignment horizontal="center" shrinkToFit="1"/>
      <protection locked="0"/>
    </xf>
    <xf numFmtId="38" fontId="6" fillId="2" borderId="7" xfId="1" applyFont="1" applyFill="1" applyBorder="1" applyAlignment="1" applyProtection="1">
      <alignment shrinkToFit="1"/>
      <protection locked="0"/>
    </xf>
    <xf numFmtId="176" fontId="6" fillId="2" borderId="7" xfId="1" applyNumberFormat="1" applyFont="1" applyFill="1" applyBorder="1" applyAlignment="1" applyProtection="1">
      <alignment shrinkToFit="1"/>
      <protection locked="0"/>
    </xf>
    <xf numFmtId="38" fontId="7" fillId="2" borderId="7" xfId="1" applyFont="1" applyFill="1" applyBorder="1" applyAlignment="1" applyProtection="1">
      <alignment shrinkToFit="1"/>
      <protection locked="0"/>
    </xf>
    <xf numFmtId="177" fontId="6" fillId="2" borderId="7" xfId="1" applyNumberFormat="1" applyFont="1" applyFill="1" applyBorder="1" applyAlignment="1" applyProtection="1">
      <alignment shrinkToFit="1"/>
      <protection locked="0"/>
    </xf>
    <xf numFmtId="178" fontId="6" fillId="2" borderId="8" xfId="2" applyNumberFormat="1" applyFont="1" applyFill="1" applyBorder="1" applyAlignment="1" applyProtection="1">
      <alignment shrinkToFit="1"/>
      <protection locked="0"/>
    </xf>
    <xf numFmtId="38" fontId="7" fillId="2" borderId="2" xfId="1" applyFont="1" applyFill="1" applyBorder="1" applyAlignment="1" applyProtection="1">
      <alignment horizontal="left" shrinkToFit="1"/>
      <protection locked="0"/>
    </xf>
    <xf numFmtId="176" fontId="6" fillId="2" borderId="0" xfId="1" applyNumberFormat="1" applyFont="1" applyFill="1" applyAlignment="1" applyProtection="1">
      <alignment shrinkToFit="1"/>
      <protection locked="0"/>
    </xf>
    <xf numFmtId="38" fontId="7" fillId="2" borderId="0" xfId="1" applyFont="1" applyFill="1" applyAlignment="1" applyProtection="1">
      <alignment shrinkToFit="1"/>
      <protection locked="0"/>
    </xf>
    <xf numFmtId="38" fontId="6" fillId="2" borderId="9" xfId="1" applyFont="1" applyFill="1" applyBorder="1" applyAlignment="1" applyProtection="1">
      <alignment horizontal="right" shrinkToFit="1"/>
      <protection locked="0"/>
    </xf>
    <xf numFmtId="0" fontId="0" fillId="0" borderId="9" xfId="0" applyBorder="1" applyAlignment="1">
      <alignment horizontal="right" shrinkToFit="1"/>
    </xf>
    <xf numFmtId="0" fontId="0" fillId="0" borderId="0" xfId="0" applyAlignment="1">
      <alignment shrinkToFit="1"/>
    </xf>
    <xf numFmtId="38" fontId="6" fillId="2" borderId="0" xfId="1" applyFont="1" applyFill="1" applyBorder="1" applyAlignment="1" applyProtection="1">
      <alignment horizontal="right" shrinkToFit="1"/>
      <protection locked="0"/>
    </xf>
    <xf numFmtId="38" fontId="6" fillId="2" borderId="10" xfId="1" applyFont="1" applyFill="1" applyBorder="1" applyAlignment="1" applyProtection="1">
      <alignment horizontal="center" vertical="center" shrinkToFit="1"/>
      <protection locked="0"/>
    </xf>
    <xf numFmtId="38" fontId="6" fillId="2" borderId="11" xfId="1" applyFont="1" applyFill="1" applyBorder="1" applyAlignment="1" applyProtection="1">
      <alignment horizontal="center" vertical="center" shrinkToFit="1"/>
      <protection locked="0"/>
    </xf>
    <xf numFmtId="38" fontId="6" fillId="2" borderId="12" xfId="1" applyFont="1" applyFill="1" applyBorder="1" applyAlignment="1" applyProtection="1">
      <alignment horizontal="center" vertical="center" shrinkToFit="1"/>
      <protection locked="0"/>
    </xf>
    <xf numFmtId="177" fontId="9" fillId="2" borderId="13" xfId="1" applyNumberFormat="1" applyFont="1" applyFill="1" applyBorder="1" applyAlignment="1" applyProtection="1">
      <alignment horizontal="center" vertical="center" shrinkToFit="1"/>
      <protection locked="0"/>
    </xf>
    <xf numFmtId="177" fontId="9" fillId="2" borderId="14" xfId="1" applyNumberFormat="1" applyFont="1" applyFill="1" applyBorder="1" applyAlignment="1" applyProtection="1">
      <alignment horizontal="center" vertical="center" shrinkToFit="1"/>
      <protection locked="0"/>
    </xf>
    <xf numFmtId="177" fontId="9" fillId="2" borderId="15" xfId="1" applyNumberFormat="1" applyFont="1" applyFill="1" applyBorder="1" applyAlignment="1" applyProtection="1">
      <alignment horizontal="center" vertical="center" shrinkToFit="1"/>
      <protection locked="0"/>
    </xf>
    <xf numFmtId="177" fontId="9" fillId="2" borderId="16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17" xfId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Alignment="1" applyProtection="1">
      <alignment horizontal="center" shrinkToFit="1"/>
      <protection locked="0"/>
    </xf>
    <xf numFmtId="38" fontId="6" fillId="2" borderId="18" xfId="1" applyFont="1" applyFill="1" applyBorder="1" applyAlignment="1" applyProtection="1">
      <alignment horizontal="center" vertical="center" shrinkToFit="1"/>
      <protection locked="0"/>
    </xf>
    <xf numFmtId="38" fontId="6" fillId="2" borderId="19" xfId="1" applyFont="1" applyFill="1" applyBorder="1" applyAlignment="1" applyProtection="1">
      <alignment horizontal="center" vertical="center" shrinkToFit="1"/>
      <protection locked="0"/>
    </xf>
    <xf numFmtId="38" fontId="6" fillId="2" borderId="20" xfId="1" applyFont="1" applyFill="1" applyBorder="1" applyAlignment="1" applyProtection="1">
      <alignment horizontal="center" vertical="center" shrinkToFit="1"/>
      <protection locked="0"/>
    </xf>
    <xf numFmtId="176" fontId="6" fillId="2" borderId="21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22" xfId="1" applyFont="1" applyFill="1" applyBorder="1" applyAlignment="1" applyProtection="1">
      <alignment horizontal="center" vertical="center" shrinkToFit="1"/>
      <protection locked="0"/>
    </xf>
    <xf numFmtId="177" fontId="6" fillId="2" borderId="23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24" xfId="2" applyNumberFormat="1" applyFont="1" applyFill="1" applyBorder="1" applyAlignment="1" applyProtection="1">
      <alignment horizontal="center" vertical="center" shrinkToFit="1"/>
      <protection locked="0"/>
    </xf>
    <xf numFmtId="38" fontId="6" fillId="2" borderId="25" xfId="1" applyFont="1" applyFill="1" applyBorder="1" applyAlignment="1" applyProtection="1">
      <alignment horizontal="center" vertical="center" shrinkToFit="1"/>
      <protection locked="0"/>
    </xf>
    <xf numFmtId="38" fontId="6" fillId="2" borderId="26" xfId="1" applyFont="1" applyFill="1" applyBorder="1" applyAlignment="1" applyProtection="1">
      <alignment horizontal="center" vertical="center" shrinkToFit="1"/>
      <protection locked="0"/>
    </xf>
    <xf numFmtId="38" fontId="6" fillId="2" borderId="27" xfId="1" applyFont="1" applyFill="1" applyBorder="1" applyAlignment="1" applyProtection="1">
      <alignment horizontal="center" vertical="center" shrinkToFit="1"/>
      <protection locked="0"/>
    </xf>
    <xf numFmtId="177" fontId="9" fillId="2" borderId="28" xfId="1" applyNumberFormat="1" applyFont="1" applyFill="1" applyBorder="1" applyAlignment="1" applyProtection="1">
      <alignment vertical="center" shrinkToFit="1"/>
      <protection locked="0"/>
    </xf>
    <xf numFmtId="177" fontId="6" fillId="2" borderId="29" xfId="1" applyNumberFormat="1" applyFont="1" applyFill="1" applyBorder="1" applyAlignment="1" applyProtection="1">
      <alignment vertical="center" shrinkToFit="1"/>
      <protection locked="0"/>
    </xf>
    <xf numFmtId="176" fontId="9" fillId="2" borderId="30" xfId="1" applyNumberFormat="1" applyFont="1" applyFill="1" applyBorder="1" applyAlignment="1" applyProtection="1">
      <alignment vertical="center" shrinkToFit="1"/>
    </xf>
    <xf numFmtId="177" fontId="6" fillId="2" borderId="31" xfId="1" applyNumberFormat="1" applyFont="1" applyFill="1" applyBorder="1" applyAlignment="1" applyProtection="1">
      <alignment vertical="center" shrinkToFit="1"/>
      <protection locked="0"/>
    </xf>
    <xf numFmtId="177" fontId="6" fillId="2" borderId="29" xfId="1" applyNumberFormat="1" applyFont="1" applyFill="1" applyBorder="1" applyAlignment="1" applyProtection="1">
      <alignment vertical="center" shrinkToFit="1"/>
    </xf>
    <xf numFmtId="178" fontId="6" fillId="2" borderId="32" xfId="2" applyNumberFormat="1" applyFont="1" applyFill="1" applyBorder="1" applyAlignment="1" applyProtection="1">
      <alignment vertical="center" shrinkToFit="1"/>
    </xf>
    <xf numFmtId="38" fontId="6" fillId="2" borderId="28" xfId="1" applyFont="1" applyFill="1" applyBorder="1" applyAlignment="1" applyProtection="1">
      <alignment vertical="center"/>
      <protection locked="0"/>
    </xf>
    <xf numFmtId="38" fontId="6" fillId="2" borderId="33" xfId="1" applyFont="1" applyFill="1" applyBorder="1" applyAlignment="1" applyProtection="1">
      <alignment vertical="center" shrinkToFit="1"/>
    </xf>
    <xf numFmtId="38" fontId="6" fillId="2" borderId="34" xfId="1" applyFont="1" applyFill="1" applyBorder="1" applyAlignment="1" applyProtection="1">
      <alignment horizontal="center" vertical="center" shrinkToFit="1"/>
      <protection locked="0"/>
    </xf>
    <xf numFmtId="177" fontId="9" fillId="2" borderId="35" xfId="1" applyNumberFormat="1" applyFont="1" applyFill="1" applyBorder="1" applyAlignment="1" applyProtection="1">
      <alignment vertical="center" shrinkToFit="1"/>
      <protection locked="0"/>
    </xf>
    <xf numFmtId="177" fontId="6" fillId="2" borderId="36" xfId="1" applyNumberFormat="1" applyFont="1" applyFill="1" applyBorder="1" applyAlignment="1" applyProtection="1">
      <alignment vertical="center" shrinkToFit="1"/>
      <protection locked="0"/>
    </xf>
    <xf numFmtId="176" fontId="9" fillId="2" borderId="37" xfId="1" applyNumberFormat="1" applyFont="1" applyFill="1" applyBorder="1" applyAlignment="1" applyProtection="1">
      <alignment vertical="center" shrinkToFit="1"/>
    </xf>
    <xf numFmtId="177" fontId="6" fillId="2" borderId="38" xfId="1" applyNumberFormat="1" applyFont="1" applyFill="1" applyBorder="1" applyAlignment="1" applyProtection="1">
      <alignment vertical="center" shrinkToFit="1"/>
      <protection locked="0"/>
    </xf>
    <xf numFmtId="177" fontId="6" fillId="2" borderId="36" xfId="1" applyNumberFormat="1" applyFont="1" applyFill="1" applyBorder="1" applyAlignment="1" applyProtection="1">
      <alignment vertical="center" shrinkToFit="1"/>
    </xf>
    <xf numFmtId="178" fontId="6" fillId="2" borderId="39" xfId="2" applyNumberFormat="1" applyFont="1" applyFill="1" applyBorder="1" applyAlignment="1" applyProtection="1">
      <alignment vertical="center" shrinkToFit="1"/>
    </xf>
    <xf numFmtId="38" fontId="6" fillId="2" borderId="35" xfId="1" applyFont="1" applyFill="1" applyBorder="1" applyAlignment="1" applyProtection="1">
      <alignment vertical="center"/>
      <protection locked="0"/>
    </xf>
    <xf numFmtId="177" fontId="9" fillId="2" borderId="40" xfId="1" applyNumberFormat="1" applyFont="1" applyFill="1" applyBorder="1" applyAlignment="1" applyProtection="1">
      <alignment vertical="center" shrinkToFit="1"/>
      <protection locked="0"/>
    </xf>
    <xf numFmtId="177" fontId="6" fillId="2" borderId="41" xfId="1" applyNumberFormat="1" applyFont="1" applyFill="1" applyBorder="1" applyAlignment="1" applyProtection="1">
      <alignment vertical="center" shrinkToFit="1"/>
      <protection locked="0"/>
    </xf>
    <xf numFmtId="176" fontId="9" fillId="2" borderId="42" xfId="1" applyNumberFormat="1" applyFont="1" applyFill="1" applyBorder="1" applyAlignment="1" applyProtection="1">
      <alignment vertical="center" shrinkToFit="1"/>
    </xf>
    <xf numFmtId="177" fontId="6" fillId="2" borderId="43" xfId="1" applyNumberFormat="1" applyFont="1" applyFill="1" applyBorder="1" applyAlignment="1" applyProtection="1">
      <alignment vertical="center" shrinkToFit="1"/>
      <protection locked="0"/>
    </xf>
    <xf numFmtId="177" fontId="6" fillId="2" borderId="41" xfId="1" applyNumberFormat="1" applyFont="1" applyFill="1" applyBorder="1" applyAlignment="1" applyProtection="1">
      <alignment vertical="center" shrinkToFit="1"/>
    </xf>
    <xf numFmtId="178" fontId="6" fillId="2" borderId="44" xfId="2" applyNumberFormat="1" applyFont="1" applyFill="1" applyBorder="1" applyAlignment="1" applyProtection="1">
      <alignment vertical="center" shrinkToFit="1"/>
    </xf>
    <xf numFmtId="38" fontId="6" fillId="2" borderId="40" xfId="1" applyFont="1" applyFill="1" applyBorder="1" applyAlignment="1" applyProtection="1">
      <alignment vertical="center"/>
      <protection locked="0"/>
    </xf>
    <xf numFmtId="38" fontId="6" fillId="2" borderId="45" xfId="1" applyFont="1" applyFill="1" applyBorder="1" applyAlignment="1" applyProtection="1">
      <alignment horizontal="center" vertical="center" shrinkToFit="1"/>
      <protection locked="0"/>
    </xf>
    <xf numFmtId="38" fontId="6" fillId="2" borderId="46" xfId="1" applyFont="1" applyFill="1" applyBorder="1" applyAlignment="1" applyProtection="1">
      <alignment horizontal="center" vertical="center" shrinkToFit="1"/>
      <protection locked="0"/>
    </xf>
    <xf numFmtId="38" fontId="6" fillId="2" borderId="47" xfId="1" applyFont="1" applyFill="1" applyBorder="1" applyAlignment="1" applyProtection="1">
      <alignment vertical="center" shrinkToFit="1"/>
    </xf>
    <xf numFmtId="9" fontId="6" fillId="2" borderId="48" xfId="1" applyNumberFormat="1" applyFont="1" applyFill="1" applyBorder="1" applyAlignment="1" applyProtection="1">
      <alignment vertical="center" shrinkToFit="1"/>
    </xf>
    <xf numFmtId="38" fontId="6" fillId="2" borderId="49" xfId="1" applyFont="1" applyFill="1" applyBorder="1" applyAlignment="1" applyProtection="1">
      <alignment vertical="center" shrinkToFit="1"/>
    </xf>
    <xf numFmtId="177" fontId="6" fillId="2" borderId="47" xfId="1" applyNumberFormat="1" applyFont="1" applyFill="1" applyBorder="1" applyAlignment="1" applyProtection="1">
      <alignment vertical="center" shrinkToFit="1"/>
    </xf>
    <xf numFmtId="178" fontId="6" fillId="2" borderId="50" xfId="2" applyNumberFormat="1" applyFont="1" applyFill="1" applyBorder="1" applyAlignment="1" applyProtection="1">
      <alignment vertical="center" shrinkToFit="1"/>
    </xf>
    <xf numFmtId="38" fontId="6" fillId="2" borderId="51" xfId="1" applyFont="1" applyFill="1" applyBorder="1" applyAlignment="1" applyProtection="1">
      <alignment vertical="center"/>
      <protection locked="0"/>
    </xf>
    <xf numFmtId="38" fontId="6" fillId="2" borderId="0" xfId="1" applyFont="1" applyFill="1" applyBorder="1" applyAlignment="1" applyProtection="1">
      <alignment horizontal="right" shrinkToFit="1"/>
      <protection locked="0"/>
    </xf>
    <xf numFmtId="177" fontId="9" fillId="2" borderId="52" xfId="1" applyNumberFormat="1" applyFont="1" applyFill="1" applyBorder="1" applyAlignment="1" applyProtection="1">
      <alignment horizontal="center" vertical="center" shrinkToFit="1"/>
      <protection locked="0"/>
    </xf>
    <xf numFmtId="177" fontId="9" fillId="2" borderId="0" xfId="1" applyNumberFormat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Alignment="1" applyProtection="1">
      <alignment horizontal="center" vertical="center" shrinkToFit="1"/>
      <protection locked="0"/>
    </xf>
    <xf numFmtId="177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178" fontId="6" fillId="2" borderId="0" xfId="2" applyNumberFormat="1" applyFont="1" applyFill="1" applyBorder="1" applyAlignment="1" applyProtection="1">
      <alignment horizontal="center" vertical="center" shrinkToFit="1"/>
      <protection locked="0"/>
    </xf>
    <xf numFmtId="177" fontId="6" fillId="2" borderId="13" xfId="1" applyNumberFormat="1" applyFont="1" applyFill="1" applyBorder="1" applyAlignment="1" applyProtection="1">
      <alignment vertical="center" shrinkToFit="1"/>
      <protection locked="0"/>
    </xf>
    <xf numFmtId="178" fontId="6" fillId="2" borderId="0" xfId="2" applyNumberFormat="1" applyFont="1" applyFill="1" applyBorder="1" applyAlignment="1" applyProtection="1">
      <alignment vertical="center" shrinkToFit="1"/>
    </xf>
    <xf numFmtId="38" fontId="6" fillId="2" borderId="54" xfId="1" applyFont="1" applyFill="1" applyBorder="1" applyAlignment="1" applyProtection="1">
      <alignment horizontal="center" vertical="center" shrinkToFit="1"/>
      <protection locked="0"/>
    </xf>
    <xf numFmtId="177" fontId="6" fillId="2" borderId="22" xfId="1" applyNumberFormat="1" applyFont="1" applyFill="1" applyBorder="1" applyAlignment="1" applyProtection="1">
      <alignment vertical="center" shrinkToFit="1"/>
      <protection locked="0"/>
    </xf>
    <xf numFmtId="176" fontId="6" fillId="2" borderId="48" xfId="1" applyNumberFormat="1" applyFont="1" applyFill="1" applyBorder="1" applyAlignment="1" applyProtection="1">
      <alignment vertical="center" shrinkToFit="1"/>
    </xf>
    <xf numFmtId="38" fontId="4" fillId="2" borderId="0" xfId="1" applyFont="1" applyFill="1" applyAlignment="1" applyProtection="1">
      <alignment horizontal="left" vertical="top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5</xdr:row>
      <xdr:rowOff>28575</xdr:rowOff>
    </xdr:from>
    <xdr:to>
      <xdr:col>5</xdr:col>
      <xdr:colOff>571500</xdr:colOff>
      <xdr:row>5</xdr:row>
      <xdr:rowOff>28575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81200" y="1143000"/>
          <a:ext cx="5057775" cy="0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9"/>
  <sheetViews>
    <sheetView tabSelected="1" view="pageBreakPreview" zoomScale="75" zoomScaleNormal="100" zoomScaleSheetLayoutView="75" workbookViewId="0">
      <selection activeCell="L8" sqref="L8"/>
    </sheetView>
  </sheetViews>
  <sheetFormatPr defaultRowHeight="18" customHeight="1" x14ac:dyDescent="0.15"/>
  <cols>
    <col min="1" max="1" width="4.25" style="5" customWidth="1"/>
    <col min="2" max="2" width="30.625" style="4" customWidth="1"/>
    <col min="3" max="3" width="18.625" style="4" customWidth="1"/>
    <col min="4" max="4" width="12.625" style="6" customWidth="1"/>
    <col min="5" max="6" width="18.75" style="4" customWidth="1"/>
    <col min="7" max="7" width="13.625" style="7" customWidth="1"/>
    <col min="8" max="9" width="13.625" style="8" customWidth="1"/>
    <col min="10" max="10" width="16.125" style="3" customWidth="1"/>
    <col min="11" max="16384" width="9" style="4"/>
  </cols>
  <sheetData>
    <row r="1" spans="1:10" ht="30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0" ht="12" customHeight="1" x14ac:dyDescent="0.15"/>
    <row r="3" spans="1:10" ht="8.25" customHeight="1" x14ac:dyDescent="0.15">
      <c r="A3" s="9"/>
      <c r="B3" s="10"/>
      <c r="C3" s="10"/>
      <c r="D3" s="11"/>
      <c r="E3" s="10"/>
      <c r="F3" s="12"/>
      <c r="G3" s="13"/>
      <c r="H3" s="14"/>
      <c r="I3" s="3"/>
      <c r="J3" s="4"/>
    </row>
    <row r="4" spans="1:10" s="22" customFormat="1" ht="18.75" customHeight="1" x14ac:dyDescent="0.2">
      <c r="A4" s="15"/>
      <c r="B4" s="16" t="s">
        <v>1</v>
      </c>
      <c r="C4" s="16"/>
      <c r="D4" s="16"/>
      <c r="E4" s="17">
        <f>C33</f>
        <v>6800000</v>
      </c>
      <c r="F4" s="18" t="s">
        <v>2</v>
      </c>
      <c r="G4" s="19"/>
      <c r="H4" s="20"/>
      <c r="I4" s="21"/>
    </row>
    <row r="5" spans="1:10" s="22" customFormat="1" ht="18" customHeight="1" x14ac:dyDescent="0.2">
      <c r="A5" s="15"/>
      <c r="B5" s="16" t="s">
        <v>3</v>
      </c>
      <c r="C5" s="16"/>
      <c r="D5" s="16"/>
      <c r="E5" s="17">
        <f>E33</f>
        <v>6600000</v>
      </c>
      <c r="F5" s="18" t="s">
        <v>2</v>
      </c>
      <c r="G5" s="19"/>
      <c r="H5" s="20"/>
      <c r="I5" s="21"/>
    </row>
    <row r="6" spans="1:10" s="22" customFormat="1" ht="18" customHeight="1" x14ac:dyDescent="0.2">
      <c r="A6" s="15"/>
      <c r="B6" s="23" t="s">
        <v>4</v>
      </c>
      <c r="C6" s="23"/>
      <c r="D6" s="24"/>
      <c r="E6" s="25">
        <f>F33</f>
        <v>200000</v>
      </c>
      <c r="F6" s="26" t="s">
        <v>2</v>
      </c>
      <c r="G6" s="19"/>
      <c r="H6" s="20"/>
      <c r="I6" s="21"/>
    </row>
    <row r="7" spans="1:10" s="22" customFormat="1" ht="6.75" customHeight="1" x14ac:dyDescent="0.2">
      <c r="A7" s="27"/>
      <c r="B7" s="28"/>
      <c r="C7" s="28"/>
      <c r="D7" s="29"/>
      <c r="E7" s="30"/>
      <c r="F7" s="31"/>
      <c r="G7" s="32"/>
      <c r="H7" s="20"/>
      <c r="I7" s="21"/>
    </row>
    <row r="8" spans="1:10" s="22" customFormat="1" ht="30" customHeight="1" thickBot="1" x14ac:dyDescent="0.25">
      <c r="A8" s="33" t="s">
        <v>5</v>
      </c>
      <c r="B8" s="33"/>
      <c r="D8" s="34"/>
      <c r="E8" s="35"/>
      <c r="F8" s="36" t="s">
        <v>6</v>
      </c>
      <c r="G8" s="37"/>
      <c r="H8" s="38"/>
      <c r="I8" s="39"/>
      <c r="J8" s="21"/>
    </row>
    <row r="9" spans="1:10" s="48" customFormat="1" ht="23.1" customHeight="1" x14ac:dyDescent="0.2">
      <c r="A9" s="40" t="s">
        <v>7</v>
      </c>
      <c r="B9" s="41"/>
      <c r="C9" s="42" t="s">
        <v>8</v>
      </c>
      <c r="D9" s="42"/>
      <c r="E9" s="43" t="s">
        <v>9</v>
      </c>
      <c r="F9" s="44" t="s">
        <v>10</v>
      </c>
      <c r="G9" s="45"/>
      <c r="H9" s="46" t="s">
        <v>11</v>
      </c>
      <c r="I9" s="47" t="s">
        <v>12</v>
      </c>
    </row>
    <row r="10" spans="1:10" s="48" customFormat="1" ht="23.1" customHeight="1" thickBot="1" x14ac:dyDescent="0.25">
      <c r="A10" s="49"/>
      <c r="B10" s="50"/>
      <c r="C10" s="51" t="s">
        <v>13</v>
      </c>
      <c r="D10" s="52" t="s">
        <v>14</v>
      </c>
      <c r="E10" s="53" t="s">
        <v>15</v>
      </c>
      <c r="F10" s="54" t="s">
        <v>16</v>
      </c>
      <c r="G10" s="55" t="s">
        <v>17</v>
      </c>
      <c r="H10" s="56" t="s">
        <v>18</v>
      </c>
      <c r="I10" s="57"/>
    </row>
    <row r="11" spans="1:10" s="22" customFormat="1" ht="23.1" customHeight="1" x14ac:dyDescent="0.2">
      <c r="A11" s="58">
        <v>1</v>
      </c>
      <c r="B11" s="59" t="s">
        <v>19</v>
      </c>
      <c r="C11" s="60">
        <v>2317728</v>
      </c>
      <c r="D11" s="61">
        <f t="shared" ref="D11:D32" si="0">ROUND(C11/$C$33,4)</f>
        <v>0.34079999999999999</v>
      </c>
      <c r="E11" s="62">
        <v>2147270</v>
      </c>
      <c r="F11" s="63">
        <f t="shared" ref="F11:F33" si="1">C11-E11</f>
        <v>170458</v>
      </c>
      <c r="G11" s="64">
        <f t="shared" ref="G11:G33" si="2">F11/E11</f>
        <v>7.9383589394906084E-2</v>
      </c>
      <c r="H11" s="65">
        <f>ABS(F11)</f>
        <v>170458</v>
      </c>
      <c r="I11" s="66">
        <f>RANK(H11,$H$11:$H$32)</f>
        <v>3</v>
      </c>
    </row>
    <row r="12" spans="1:10" s="22" customFormat="1" ht="23.1" customHeight="1" x14ac:dyDescent="0.2">
      <c r="A12" s="67">
        <v>2</v>
      </c>
      <c r="B12" s="68" t="s">
        <v>20</v>
      </c>
      <c r="C12" s="69">
        <v>77700</v>
      </c>
      <c r="D12" s="70">
        <f t="shared" si="0"/>
        <v>1.14E-2</v>
      </c>
      <c r="E12" s="71">
        <v>78300</v>
      </c>
      <c r="F12" s="72">
        <f t="shared" si="1"/>
        <v>-600</v>
      </c>
      <c r="G12" s="73">
        <f t="shared" si="2"/>
        <v>-7.6628352490421452E-3</v>
      </c>
      <c r="H12" s="74">
        <f t="shared" ref="H12:H33" si="3">ABS(F12)</f>
        <v>600</v>
      </c>
      <c r="I12" s="66">
        <f t="shared" ref="I12:I32" si="4">RANK(H12,$H$11:$H$32)</f>
        <v>14</v>
      </c>
    </row>
    <row r="13" spans="1:10" s="22" customFormat="1" ht="23.1" customHeight="1" x14ac:dyDescent="0.2">
      <c r="A13" s="67">
        <v>3</v>
      </c>
      <c r="B13" s="68" t="s">
        <v>21</v>
      </c>
      <c r="C13" s="69">
        <v>1000</v>
      </c>
      <c r="D13" s="70">
        <f t="shared" si="0"/>
        <v>1E-4</v>
      </c>
      <c r="E13" s="71">
        <v>1600</v>
      </c>
      <c r="F13" s="72">
        <f t="shared" si="1"/>
        <v>-600</v>
      </c>
      <c r="G13" s="73">
        <f t="shared" si="2"/>
        <v>-0.375</v>
      </c>
      <c r="H13" s="74">
        <f t="shared" si="3"/>
        <v>600</v>
      </c>
      <c r="I13" s="66">
        <f t="shared" si="4"/>
        <v>14</v>
      </c>
    </row>
    <row r="14" spans="1:10" s="22" customFormat="1" ht="23.1" customHeight="1" x14ac:dyDescent="0.2">
      <c r="A14" s="67">
        <v>4</v>
      </c>
      <c r="B14" s="68" t="s">
        <v>22</v>
      </c>
      <c r="C14" s="69">
        <v>8000</v>
      </c>
      <c r="D14" s="70">
        <f t="shared" si="0"/>
        <v>1.1999999999999999E-3</v>
      </c>
      <c r="E14" s="71">
        <v>8000</v>
      </c>
      <c r="F14" s="72">
        <f t="shared" si="1"/>
        <v>0</v>
      </c>
      <c r="G14" s="73">
        <f t="shared" si="2"/>
        <v>0</v>
      </c>
      <c r="H14" s="74">
        <f t="shared" si="3"/>
        <v>0</v>
      </c>
      <c r="I14" s="66">
        <f t="shared" si="4"/>
        <v>16</v>
      </c>
    </row>
    <row r="15" spans="1:10" s="22" customFormat="1" ht="23.1" customHeight="1" x14ac:dyDescent="0.2">
      <c r="A15" s="67">
        <v>5</v>
      </c>
      <c r="B15" s="68" t="s">
        <v>23</v>
      </c>
      <c r="C15" s="69">
        <v>8000</v>
      </c>
      <c r="D15" s="70">
        <f t="shared" si="0"/>
        <v>1.1999999999999999E-3</v>
      </c>
      <c r="E15" s="71">
        <v>8000</v>
      </c>
      <c r="F15" s="72">
        <f t="shared" si="1"/>
        <v>0</v>
      </c>
      <c r="G15" s="73">
        <f t="shared" si="2"/>
        <v>0</v>
      </c>
      <c r="H15" s="74">
        <f t="shared" si="3"/>
        <v>0</v>
      </c>
      <c r="I15" s="66">
        <f t="shared" si="4"/>
        <v>16</v>
      </c>
    </row>
    <row r="16" spans="1:10" s="22" customFormat="1" ht="23.1" customHeight="1" x14ac:dyDescent="0.2">
      <c r="A16" s="67">
        <v>6</v>
      </c>
      <c r="B16" s="68" t="s">
        <v>24</v>
      </c>
      <c r="C16" s="69">
        <v>40000</v>
      </c>
      <c r="D16" s="70">
        <f t="shared" si="0"/>
        <v>5.8999999999999999E-3</v>
      </c>
      <c r="E16" s="71">
        <v>24000</v>
      </c>
      <c r="F16" s="72">
        <f t="shared" si="1"/>
        <v>16000</v>
      </c>
      <c r="G16" s="73">
        <f t="shared" si="2"/>
        <v>0.66666666666666663</v>
      </c>
      <c r="H16" s="74"/>
      <c r="I16" s="66">
        <f t="shared" si="4"/>
        <v>16</v>
      </c>
    </row>
    <row r="17" spans="1:9" s="22" customFormat="1" ht="23.1" customHeight="1" x14ac:dyDescent="0.2">
      <c r="A17" s="67">
        <v>7</v>
      </c>
      <c r="B17" s="68" t="s">
        <v>25</v>
      </c>
      <c r="C17" s="69">
        <v>400000</v>
      </c>
      <c r="D17" s="70">
        <f t="shared" si="0"/>
        <v>5.8799999999999998E-2</v>
      </c>
      <c r="E17" s="71">
        <v>340000</v>
      </c>
      <c r="F17" s="72">
        <f t="shared" si="1"/>
        <v>60000</v>
      </c>
      <c r="G17" s="73">
        <f t="shared" si="2"/>
        <v>0.17647058823529413</v>
      </c>
      <c r="H17" s="74">
        <f t="shared" si="3"/>
        <v>60000</v>
      </c>
      <c r="I17" s="66">
        <f t="shared" si="4"/>
        <v>5</v>
      </c>
    </row>
    <row r="18" spans="1:9" s="22" customFormat="1" ht="23.1" customHeight="1" x14ac:dyDescent="0.2">
      <c r="A18" s="67">
        <v>8</v>
      </c>
      <c r="B18" s="68" t="s">
        <v>26</v>
      </c>
      <c r="C18" s="69">
        <v>6500</v>
      </c>
      <c r="D18" s="70">
        <f t="shared" si="0"/>
        <v>1E-3</v>
      </c>
      <c r="E18" s="71">
        <v>5400</v>
      </c>
      <c r="F18" s="72">
        <f t="shared" si="1"/>
        <v>1100</v>
      </c>
      <c r="G18" s="73">
        <f t="shared" si="2"/>
        <v>0.20370370370370369</v>
      </c>
      <c r="H18" s="74">
        <f t="shared" si="3"/>
        <v>1100</v>
      </c>
      <c r="I18" s="66">
        <f t="shared" si="4"/>
        <v>12</v>
      </c>
    </row>
    <row r="19" spans="1:9" s="22" customFormat="1" ht="23.1" customHeight="1" x14ac:dyDescent="0.2">
      <c r="A19" s="67">
        <v>9</v>
      </c>
      <c r="B19" s="68" t="s">
        <v>27</v>
      </c>
      <c r="C19" s="69">
        <v>3700</v>
      </c>
      <c r="D19" s="70">
        <f t="shared" si="0"/>
        <v>5.0000000000000001E-4</v>
      </c>
      <c r="E19" s="71">
        <v>4600</v>
      </c>
      <c r="F19" s="72">
        <f t="shared" si="1"/>
        <v>-900</v>
      </c>
      <c r="G19" s="73">
        <f t="shared" si="2"/>
        <v>-0.19565217391304349</v>
      </c>
      <c r="H19" s="74"/>
      <c r="I19" s="66">
        <f t="shared" si="4"/>
        <v>16</v>
      </c>
    </row>
    <row r="20" spans="1:9" s="22" customFormat="1" ht="23.1" customHeight="1" x14ac:dyDescent="0.2">
      <c r="A20" s="67">
        <v>11</v>
      </c>
      <c r="B20" s="68" t="s">
        <v>28</v>
      </c>
      <c r="C20" s="69">
        <v>22000</v>
      </c>
      <c r="D20" s="70">
        <f t="shared" si="0"/>
        <v>3.2000000000000002E-3</v>
      </c>
      <c r="E20" s="71">
        <v>22000</v>
      </c>
      <c r="F20" s="72">
        <f t="shared" si="1"/>
        <v>0</v>
      </c>
      <c r="G20" s="73">
        <f t="shared" si="2"/>
        <v>0</v>
      </c>
      <c r="H20" s="74">
        <f t="shared" si="3"/>
        <v>0</v>
      </c>
      <c r="I20" s="66">
        <f t="shared" si="4"/>
        <v>16</v>
      </c>
    </row>
    <row r="21" spans="1:9" s="22" customFormat="1" ht="23.1" customHeight="1" x14ac:dyDescent="0.2">
      <c r="A21" s="67">
        <v>12</v>
      </c>
      <c r="B21" s="68" t="s">
        <v>29</v>
      </c>
      <c r="C21" s="69">
        <v>1950000</v>
      </c>
      <c r="D21" s="70">
        <f t="shared" si="0"/>
        <v>0.2868</v>
      </c>
      <c r="E21" s="71">
        <v>2170000</v>
      </c>
      <c r="F21" s="72">
        <f t="shared" si="1"/>
        <v>-220000</v>
      </c>
      <c r="G21" s="73">
        <f t="shared" si="2"/>
        <v>-0.10138248847926268</v>
      </c>
      <c r="H21" s="74">
        <f t="shared" si="3"/>
        <v>220000</v>
      </c>
      <c r="I21" s="66">
        <f t="shared" si="4"/>
        <v>1</v>
      </c>
    </row>
    <row r="22" spans="1:9" s="22" customFormat="1" ht="23.1" customHeight="1" x14ac:dyDescent="0.2">
      <c r="A22" s="67">
        <v>13</v>
      </c>
      <c r="B22" s="68" t="s">
        <v>30</v>
      </c>
      <c r="C22" s="69">
        <v>1200</v>
      </c>
      <c r="D22" s="70">
        <f t="shared" si="0"/>
        <v>2.0000000000000001E-4</v>
      </c>
      <c r="E22" s="71">
        <v>1200</v>
      </c>
      <c r="F22" s="72">
        <f t="shared" si="1"/>
        <v>0</v>
      </c>
      <c r="G22" s="73">
        <f t="shared" si="2"/>
        <v>0</v>
      </c>
      <c r="H22" s="74">
        <f t="shared" si="3"/>
        <v>0</v>
      </c>
      <c r="I22" s="66">
        <f t="shared" si="4"/>
        <v>16</v>
      </c>
    </row>
    <row r="23" spans="1:9" s="22" customFormat="1" ht="23.1" customHeight="1" x14ac:dyDescent="0.2">
      <c r="A23" s="67">
        <v>14</v>
      </c>
      <c r="B23" s="68" t="s">
        <v>31</v>
      </c>
      <c r="C23" s="69">
        <v>118918</v>
      </c>
      <c r="D23" s="70">
        <f t="shared" si="0"/>
        <v>1.7500000000000002E-2</v>
      </c>
      <c r="E23" s="71">
        <v>116579</v>
      </c>
      <c r="F23" s="72">
        <f t="shared" si="1"/>
        <v>2339</v>
      </c>
      <c r="G23" s="73">
        <f t="shared" si="2"/>
        <v>2.0063647826795563E-2</v>
      </c>
      <c r="H23" s="74">
        <f t="shared" si="3"/>
        <v>2339</v>
      </c>
      <c r="I23" s="66">
        <f t="shared" si="4"/>
        <v>10</v>
      </c>
    </row>
    <row r="24" spans="1:9" s="22" customFormat="1" ht="23.1" customHeight="1" x14ac:dyDescent="0.2">
      <c r="A24" s="67">
        <v>15</v>
      </c>
      <c r="B24" s="68" t="s">
        <v>32</v>
      </c>
      <c r="C24" s="69">
        <v>34463</v>
      </c>
      <c r="D24" s="70">
        <f t="shared" si="0"/>
        <v>5.1000000000000004E-3</v>
      </c>
      <c r="E24" s="71">
        <v>33663</v>
      </c>
      <c r="F24" s="72">
        <f t="shared" si="1"/>
        <v>800</v>
      </c>
      <c r="G24" s="73">
        <f t="shared" si="2"/>
        <v>2.3764964501084278E-2</v>
      </c>
      <c r="H24" s="74">
        <f t="shared" si="3"/>
        <v>800</v>
      </c>
      <c r="I24" s="66">
        <f t="shared" si="4"/>
        <v>13</v>
      </c>
    </row>
    <row r="25" spans="1:9" s="22" customFormat="1" ht="23.1" customHeight="1" x14ac:dyDescent="0.2">
      <c r="A25" s="67">
        <v>16</v>
      </c>
      <c r="B25" s="68" t="s">
        <v>33</v>
      </c>
      <c r="C25" s="69">
        <v>613750</v>
      </c>
      <c r="D25" s="70">
        <f t="shared" si="0"/>
        <v>9.0300000000000005E-2</v>
      </c>
      <c r="E25" s="71">
        <v>610936</v>
      </c>
      <c r="F25" s="72">
        <f t="shared" si="1"/>
        <v>2814</v>
      </c>
      <c r="G25" s="73">
        <f t="shared" si="2"/>
        <v>4.6060471145913809E-3</v>
      </c>
      <c r="H25" s="74">
        <f t="shared" si="3"/>
        <v>2814</v>
      </c>
      <c r="I25" s="66">
        <f t="shared" si="4"/>
        <v>8</v>
      </c>
    </row>
    <row r="26" spans="1:9" s="22" customFormat="1" ht="23.1" customHeight="1" x14ac:dyDescent="0.2">
      <c r="A26" s="67">
        <v>17</v>
      </c>
      <c r="B26" s="68" t="s">
        <v>34</v>
      </c>
      <c r="C26" s="69">
        <v>345355</v>
      </c>
      <c r="D26" s="70">
        <f t="shared" si="0"/>
        <v>5.0799999999999998E-2</v>
      </c>
      <c r="E26" s="71">
        <v>320962</v>
      </c>
      <c r="F26" s="72">
        <f t="shared" si="1"/>
        <v>24393</v>
      </c>
      <c r="G26" s="73">
        <f t="shared" si="2"/>
        <v>7.5999651049033848E-2</v>
      </c>
      <c r="H26" s="74">
        <f t="shared" si="3"/>
        <v>24393</v>
      </c>
      <c r="I26" s="66">
        <f t="shared" si="4"/>
        <v>7</v>
      </c>
    </row>
    <row r="27" spans="1:9" s="22" customFormat="1" ht="23.1" customHeight="1" x14ac:dyDescent="0.2">
      <c r="A27" s="67">
        <v>18</v>
      </c>
      <c r="B27" s="68" t="s">
        <v>35</v>
      </c>
      <c r="C27" s="69">
        <v>33768</v>
      </c>
      <c r="D27" s="70">
        <f t="shared" si="0"/>
        <v>5.0000000000000001E-3</v>
      </c>
      <c r="E27" s="71">
        <v>31026</v>
      </c>
      <c r="F27" s="72">
        <f t="shared" si="1"/>
        <v>2742</v>
      </c>
      <c r="G27" s="73">
        <f t="shared" si="2"/>
        <v>8.8377489847224905E-2</v>
      </c>
      <c r="H27" s="74">
        <f t="shared" si="3"/>
        <v>2742</v>
      </c>
      <c r="I27" s="66">
        <f t="shared" si="4"/>
        <v>9</v>
      </c>
    </row>
    <row r="28" spans="1:9" s="22" customFormat="1" ht="23.1" customHeight="1" x14ac:dyDescent="0.2">
      <c r="A28" s="67">
        <v>19</v>
      </c>
      <c r="B28" s="68" t="s">
        <v>36</v>
      </c>
      <c r="C28" s="69">
        <v>190700</v>
      </c>
      <c r="D28" s="70">
        <f t="shared" si="0"/>
        <v>2.8000000000000001E-2</v>
      </c>
      <c r="E28" s="71">
        <v>150700</v>
      </c>
      <c r="F28" s="72">
        <f t="shared" si="1"/>
        <v>40000</v>
      </c>
      <c r="G28" s="73">
        <f t="shared" si="2"/>
        <v>0.26542800265428002</v>
      </c>
      <c r="H28" s="74">
        <f t="shared" si="3"/>
        <v>40000</v>
      </c>
      <c r="I28" s="66">
        <f t="shared" si="4"/>
        <v>6</v>
      </c>
    </row>
    <row r="29" spans="1:9" s="22" customFormat="1" ht="23.1" customHeight="1" x14ac:dyDescent="0.2">
      <c r="A29" s="67">
        <v>20</v>
      </c>
      <c r="B29" s="68" t="s">
        <v>37</v>
      </c>
      <c r="C29" s="69">
        <v>253734</v>
      </c>
      <c r="D29" s="70">
        <f t="shared" si="0"/>
        <v>3.73E-2</v>
      </c>
      <c r="E29" s="71">
        <v>36964</v>
      </c>
      <c r="F29" s="72">
        <f t="shared" si="1"/>
        <v>216770</v>
      </c>
      <c r="G29" s="73">
        <f t="shared" si="2"/>
        <v>5.8643545070879775</v>
      </c>
      <c r="H29" s="74">
        <f t="shared" si="3"/>
        <v>216770</v>
      </c>
      <c r="I29" s="66">
        <f t="shared" si="4"/>
        <v>2</v>
      </c>
    </row>
    <row r="30" spans="1:9" s="22" customFormat="1" ht="23.1" customHeight="1" x14ac:dyDescent="0.2">
      <c r="A30" s="67">
        <v>21</v>
      </c>
      <c r="B30" s="68" t="s">
        <v>38</v>
      </c>
      <c r="C30" s="69">
        <v>200000</v>
      </c>
      <c r="D30" s="70">
        <f t="shared" si="0"/>
        <v>2.9399999999999999E-2</v>
      </c>
      <c r="E30" s="71">
        <v>200000</v>
      </c>
      <c r="F30" s="72">
        <f t="shared" si="1"/>
        <v>0</v>
      </c>
      <c r="G30" s="73">
        <f t="shared" si="2"/>
        <v>0</v>
      </c>
      <c r="H30" s="74">
        <f t="shared" si="3"/>
        <v>0</v>
      </c>
      <c r="I30" s="66">
        <f t="shared" si="4"/>
        <v>16</v>
      </c>
    </row>
    <row r="31" spans="1:9" s="22" customFormat="1" ht="23.1" customHeight="1" x14ac:dyDescent="0.2">
      <c r="A31" s="67">
        <v>22</v>
      </c>
      <c r="B31" s="68" t="s">
        <v>39</v>
      </c>
      <c r="C31" s="69">
        <v>51584</v>
      </c>
      <c r="D31" s="70">
        <f t="shared" si="0"/>
        <v>7.6E-3</v>
      </c>
      <c r="E31" s="71">
        <v>49300</v>
      </c>
      <c r="F31" s="72">
        <f t="shared" si="1"/>
        <v>2284</v>
      </c>
      <c r="G31" s="73">
        <f t="shared" si="2"/>
        <v>4.6328600405679515E-2</v>
      </c>
      <c r="H31" s="74">
        <f t="shared" si="3"/>
        <v>2284</v>
      </c>
      <c r="I31" s="66">
        <f t="shared" si="4"/>
        <v>11</v>
      </c>
    </row>
    <row r="32" spans="1:9" s="22" customFormat="1" ht="23.1" customHeight="1" thickBot="1" x14ac:dyDescent="0.25">
      <c r="A32" s="67">
        <v>23</v>
      </c>
      <c r="B32" s="75" t="s">
        <v>40</v>
      </c>
      <c r="C32" s="76">
        <v>121900</v>
      </c>
      <c r="D32" s="77">
        <f t="shared" si="0"/>
        <v>1.7899999999999999E-2</v>
      </c>
      <c r="E32" s="78">
        <v>239500</v>
      </c>
      <c r="F32" s="79">
        <f t="shared" si="1"/>
        <v>-117600</v>
      </c>
      <c r="G32" s="80">
        <f t="shared" si="2"/>
        <v>-0.49102296450939459</v>
      </c>
      <c r="H32" s="81">
        <f t="shared" si="3"/>
        <v>117600</v>
      </c>
      <c r="I32" s="66">
        <f t="shared" si="4"/>
        <v>4</v>
      </c>
    </row>
    <row r="33" spans="1:9" s="22" customFormat="1" ht="23.1" customHeight="1" thickBot="1" x14ac:dyDescent="0.25">
      <c r="A33" s="82" t="s">
        <v>41</v>
      </c>
      <c r="B33" s="83"/>
      <c r="C33" s="84">
        <f>SUM(C11:C32)</f>
        <v>6800000</v>
      </c>
      <c r="D33" s="85">
        <f>SUM(D11:D32)</f>
        <v>1</v>
      </c>
      <c r="E33" s="86">
        <f>SUM(E11:E32)</f>
        <v>6600000</v>
      </c>
      <c r="F33" s="87">
        <f t="shared" si="1"/>
        <v>200000</v>
      </c>
      <c r="G33" s="88">
        <f t="shared" si="2"/>
        <v>3.0303030303030304E-2</v>
      </c>
      <c r="H33" s="89">
        <f t="shared" si="3"/>
        <v>200000</v>
      </c>
      <c r="I33" s="21"/>
    </row>
    <row r="34" spans="1:9" s="22" customFormat="1" ht="23.1" customHeight="1" thickBot="1" x14ac:dyDescent="0.25">
      <c r="A34" s="16" t="s">
        <v>42</v>
      </c>
      <c r="B34" s="16"/>
      <c r="D34" s="34"/>
      <c r="F34" s="90" t="s">
        <v>6</v>
      </c>
      <c r="G34" s="90"/>
      <c r="H34" s="39"/>
      <c r="I34" s="21"/>
    </row>
    <row r="35" spans="1:9" s="48" customFormat="1" ht="23.1" customHeight="1" x14ac:dyDescent="0.2">
      <c r="A35" s="40" t="s">
        <v>7</v>
      </c>
      <c r="B35" s="41"/>
      <c r="C35" s="42" t="s">
        <v>8</v>
      </c>
      <c r="D35" s="42"/>
      <c r="E35" s="43" t="s">
        <v>9</v>
      </c>
      <c r="F35" s="91" t="s">
        <v>10</v>
      </c>
      <c r="G35" s="45"/>
      <c r="H35" s="92"/>
      <c r="I35" s="93"/>
    </row>
    <row r="36" spans="1:9" s="48" customFormat="1" ht="23.1" customHeight="1" thickBot="1" x14ac:dyDescent="0.25">
      <c r="A36" s="49"/>
      <c r="B36" s="50"/>
      <c r="C36" s="51" t="s">
        <v>13</v>
      </c>
      <c r="D36" s="52" t="s">
        <v>14</v>
      </c>
      <c r="E36" s="53" t="s">
        <v>15</v>
      </c>
      <c r="F36" s="94" t="s">
        <v>16</v>
      </c>
      <c r="G36" s="55" t="s">
        <v>17</v>
      </c>
      <c r="H36" s="95"/>
      <c r="I36" s="93"/>
    </row>
    <row r="37" spans="1:9" s="22" customFormat="1" ht="23.1" customHeight="1" x14ac:dyDescent="0.2">
      <c r="A37" s="58">
        <v>1</v>
      </c>
      <c r="B37" s="59" t="s">
        <v>43</v>
      </c>
      <c r="C37" s="60">
        <v>79023</v>
      </c>
      <c r="D37" s="61">
        <f t="shared" ref="D37:D45" si="5">ROUND(C37/$C$33,4)</f>
        <v>1.1599999999999999E-2</v>
      </c>
      <c r="E37" s="96">
        <v>72249</v>
      </c>
      <c r="F37" s="63">
        <f t="shared" ref="F37:F48" si="6">C37-E37</f>
        <v>6774</v>
      </c>
      <c r="G37" s="64">
        <f t="shared" ref="G37:G48" si="7">F37/E37</f>
        <v>9.3759083170701321E-2</v>
      </c>
      <c r="H37" s="97"/>
      <c r="I37" s="21"/>
    </row>
    <row r="38" spans="1:9" s="22" customFormat="1" ht="23.1" customHeight="1" x14ac:dyDescent="0.2">
      <c r="A38" s="67">
        <v>2</v>
      </c>
      <c r="B38" s="68" t="s">
        <v>44</v>
      </c>
      <c r="C38" s="69">
        <v>1234569</v>
      </c>
      <c r="D38" s="70">
        <f t="shared" si="5"/>
        <v>0.18160000000000001</v>
      </c>
      <c r="E38" s="71">
        <v>1065686</v>
      </c>
      <c r="F38" s="72">
        <f t="shared" si="6"/>
        <v>168883</v>
      </c>
      <c r="G38" s="73">
        <f t="shared" si="7"/>
        <v>0.15847350908241264</v>
      </c>
      <c r="H38" s="97"/>
      <c r="I38" s="21"/>
    </row>
    <row r="39" spans="1:9" s="22" customFormat="1" ht="23.1" customHeight="1" x14ac:dyDescent="0.2">
      <c r="A39" s="67">
        <v>3</v>
      </c>
      <c r="B39" s="68" t="s">
        <v>45</v>
      </c>
      <c r="C39" s="69">
        <v>2466648</v>
      </c>
      <c r="D39" s="70">
        <f t="shared" si="5"/>
        <v>0.36270000000000002</v>
      </c>
      <c r="E39" s="71">
        <v>2396309</v>
      </c>
      <c r="F39" s="72">
        <f t="shared" si="6"/>
        <v>70339</v>
      </c>
      <c r="G39" s="73">
        <f t="shared" si="7"/>
        <v>2.9353059225667475E-2</v>
      </c>
      <c r="H39" s="97"/>
      <c r="I39" s="21"/>
    </row>
    <row r="40" spans="1:9" s="22" customFormat="1" ht="23.1" customHeight="1" x14ac:dyDescent="0.2">
      <c r="A40" s="67">
        <v>4</v>
      </c>
      <c r="B40" s="68" t="s">
        <v>46</v>
      </c>
      <c r="C40" s="69">
        <v>466162</v>
      </c>
      <c r="D40" s="70">
        <f t="shared" si="5"/>
        <v>6.8599999999999994E-2</v>
      </c>
      <c r="E40" s="71">
        <v>531843</v>
      </c>
      <c r="F40" s="72">
        <f t="shared" si="6"/>
        <v>-65681</v>
      </c>
      <c r="G40" s="73">
        <f t="shared" si="7"/>
        <v>-0.12349697185071534</v>
      </c>
      <c r="H40" s="97"/>
      <c r="I40" s="21"/>
    </row>
    <row r="41" spans="1:9" s="22" customFormat="1" ht="23.1" customHeight="1" x14ac:dyDescent="0.2">
      <c r="A41" s="67">
        <v>6</v>
      </c>
      <c r="B41" s="68" t="s">
        <v>47</v>
      </c>
      <c r="C41" s="69">
        <v>191486</v>
      </c>
      <c r="D41" s="70">
        <f t="shared" si="5"/>
        <v>2.8199999999999999E-2</v>
      </c>
      <c r="E41" s="71">
        <v>218891</v>
      </c>
      <c r="F41" s="72">
        <f t="shared" si="6"/>
        <v>-27405</v>
      </c>
      <c r="G41" s="73">
        <f t="shared" si="7"/>
        <v>-0.12519930010827307</v>
      </c>
      <c r="H41" s="97"/>
      <c r="I41" s="21"/>
    </row>
    <row r="42" spans="1:9" s="22" customFormat="1" ht="23.1" customHeight="1" x14ac:dyDescent="0.2">
      <c r="A42" s="67">
        <v>7</v>
      </c>
      <c r="B42" s="68" t="s">
        <v>48</v>
      </c>
      <c r="C42" s="69">
        <v>162597</v>
      </c>
      <c r="D42" s="70">
        <f t="shared" si="5"/>
        <v>2.3900000000000001E-2</v>
      </c>
      <c r="E42" s="71">
        <v>137601</v>
      </c>
      <c r="F42" s="72">
        <f t="shared" si="6"/>
        <v>24996</v>
      </c>
      <c r="G42" s="73">
        <f t="shared" si="7"/>
        <v>0.18165565657226329</v>
      </c>
      <c r="H42" s="97"/>
      <c r="I42" s="21"/>
    </row>
    <row r="43" spans="1:9" s="22" customFormat="1" ht="23.1" customHeight="1" x14ac:dyDescent="0.2">
      <c r="A43" s="67">
        <v>8</v>
      </c>
      <c r="B43" s="68" t="s">
        <v>49</v>
      </c>
      <c r="C43" s="69">
        <v>767122</v>
      </c>
      <c r="D43" s="70">
        <f t="shared" si="5"/>
        <v>0.1128</v>
      </c>
      <c r="E43" s="71">
        <v>768617</v>
      </c>
      <c r="F43" s="72">
        <f t="shared" si="6"/>
        <v>-1495</v>
      </c>
      <c r="G43" s="73">
        <f t="shared" si="7"/>
        <v>-1.9450519569564556E-3</v>
      </c>
      <c r="H43" s="97"/>
      <c r="I43" s="21"/>
    </row>
    <row r="44" spans="1:9" s="22" customFormat="1" ht="23.1" customHeight="1" x14ac:dyDescent="0.2">
      <c r="A44" s="67">
        <v>9</v>
      </c>
      <c r="B44" s="68" t="s">
        <v>50</v>
      </c>
      <c r="C44" s="69">
        <v>229813</v>
      </c>
      <c r="D44" s="70">
        <f t="shared" si="5"/>
        <v>3.3799999999999997E-2</v>
      </c>
      <c r="E44" s="71">
        <v>223237</v>
      </c>
      <c r="F44" s="72">
        <f t="shared" si="6"/>
        <v>6576</v>
      </c>
      <c r="G44" s="73">
        <f t="shared" si="7"/>
        <v>2.9457482406590307E-2</v>
      </c>
      <c r="H44" s="97"/>
      <c r="I44" s="21"/>
    </row>
    <row r="45" spans="1:9" s="22" customFormat="1" ht="23.1" customHeight="1" x14ac:dyDescent="0.2">
      <c r="A45" s="67">
        <v>10</v>
      </c>
      <c r="B45" s="68" t="s">
        <v>51</v>
      </c>
      <c r="C45" s="69">
        <v>676648</v>
      </c>
      <c r="D45" s="70">
        <f t="shared" si="5"/>
        <v>9.9500000000000005E-2</v>
      </c>
      <c r="E45" s="71">
        <v>647989</v>
      </c>
      <c r="F45" s="72">
        <f t="shared" si="6"/>
        <v>28659</v>
      </c>
      <c r="G45" s="73">
        <f t="shared" si="7"/>
        <v>4.4227602629056978E-2</v>
      </c>
      <c r="H45" s="97"/>
      <c r="I45" s="21"/>
    </row>
    <row r="46" spans="1:9" s="22" customFormat="1" ht="23.1" customHeight="1" x14ac:dyDescent="0.2">
      <c r="A46" s="67">
        <v>12</v>
      </c>
      <c r="B46" s="68" t="s">
        <v>52</v>
      </c>
      <c r="C46" s="69">
        <v>504974</v>
      </c>
      <c r="D46" s="70">
        <f>ROUND(C46/$C$33,4)</f>
        <v>7.4300000000000005E-2</v>
      </c>
      <c r="E46" s="71">
        <v>495357</v>
      </c>
      <c r="F46" s="72">
        <f t="shared" si="6"/>
        <v>9617</v>
      </c>
      <c r="G46" s="73">
        <f t="shared" si="7"/>
        <v>1.941428101349128E-2</v>
      </c>
      <c r="H46" s="97"/>
      <c r="I46" s="21"/>
    </row>
    <row r="47" spans="1:9" s="22" customFormat="1" ht="23.1" customHeight="1" thickBot="1" x14ac:dyDescent="0.25">
      <c r="A47" s="98">
        <v>14</v>
      </c>
      <c r="B47" s="75" t="s">
        <v>53</v>
      </c>
      <c r="C47" s="76">
        <v>20958</v>
      </c>
      <c r="D47" s="77">
        <f>ROUND(C47/$C$33,4)</f>
        <v>3.0999999999999999E-3</v>
      </c>
      <c r="E47" s="99">
        <v>42221</v>
      </c>
      <c r="F47" s="79">
        <f t="shared" si="6"/>
        <v>-21263</v>
      </c>
      <c r="G47" s="80">
        <f t="shared" si="7"/>
        <v>-0.50361194666161391</v>
      </c>
      <c r="H47" s="97"/>
      <c r="I47" s="21"/>
    </row>
    <row r="48" spans="1:9" s="22" customFormat="1" ht="23.1" customHeight="1" thickBot="1" x14ac:dyDescent="0.25">
      <c r="A48" s="82" t="s">
        <v>54</v>
      </c>
      <c r="B48" s="83"/>
      <c r="C48" s="84">
        <f>SUM(C37:C47)</f>
        <v>6800000</v>
      </c>
      <c r="D48" s="100">
        <f>SUM(D37:D47)</f>
        <v>1.0001000000000002</v>
      </c>
      <c r="E48" s="86">
        <f>SUM(E37:E47)</f>
        <v>6600000</v>
      </c>
      <c r="F48" s="87">
        <f t="shared" si="6"/>
        <v>200000</v>
      </c>
      <c r="G48" s="88">
        <f t="shared" si="7"/>
        <v>3.0303030303030304E-2</v>
      </c>
      <c r="H48" s="97"/>
      <c r="I48" s="21"/>
    </row>
    <row r="49" spans="1:1" ht="14.25" x14ac:dyDescent="0.15">
      <c r="A49" s="101" t="s">
        <v>55</v>
      </c>
    </row>
  </sheetData>
  <mergeCells count="17">
    <mergeCell ref="A35:B36"/>
    <mergeCell ref="C35:D35"/>
    <mergeCell ref="F35:G35"/>
    <mergeCell ref="A48:B48"/>
    <mergeCell ref="A9:B10"/>
    <mergeCell ref="C9:D9"/>
    <mergeCell ref="F9:G9"/>
    <mergeCell ref="I9:I10"/>
    <mergeCell ref="A33:B33"/>
    <mergeCell ref="A34:B34"/>
    <mergeCell ref="F34:G34"/>
    <mergeCell ref="A1:H1"/>
    <mergeCell ref="B4:D4"/>
    <mergeCell ref="B5:D5"/>
    <mergeCell ref="B6:C6"/>
    <mergeCell ref="A8:B8"/>
    <mergeCell ref="F8:G8"/>
  </mergeCells>
  <phoneticPr fontId="3"/>
  <conditionalFormatting sqref="I11:I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">
      <dataBar>
        <cfvo type="min"/>
        <cfvo type="max"/>
        <color rgb="FF638EC6"/>
      </dataBar>
    </cfRule>
  </conditionalFormatting>
  <printOptions horizontalCentered="1" verticalCentered="1"/>
  <pageMargins left="0.51181102362204722" right="0.35433070866141736" top="0.31496062992125984" bottom="0.47244094488188981" header="0.31496062992125984" footer="0.19685039370078741"/>
  <pageSetup paperSize="9" scale="78" orientation="portrait" errors="blank" r:id="rId1"/>
  <headerFooter alignWithMargins="0">
    <oddFooter>&amp;C&amp;"ＭＳ Ｐ明朝,標準"－ 20 －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予算概要</vt:lpstr>
      <vt:lpstr>予算概要!Print_Area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uk019000</dc:creator>
  <cp:lastModifiedBy>uk019000</cp:lastModifiedBy>
  <dcterms:created xsi:type="dcterms:W3CDTF">2024-02-21T07:19:51Z</dcterms:created>
  <dcterms:modified xsi:type="dcterms:W3CDTF">2024-02-21T07:20:11Z</dcterms:modified>
</cp:coreProperties>
</file>