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smintstg01-lgwan\lgwan-share\02財務課\10財政係\財政②\3-1-0財政一般関係\□WEB上に公開しているもの\"/>
    </mc:Choice>
  </mc:AlternateContent>
  <bookViews>
    <workbookView xWindow="9600" yWindow="-15" windowWidth="9645" windowHeight="12585" tabRatio="800"/>
  </bookViews>
  <sheets>
    <sheet name="R6" sheetId="23" r:id="rId1"/>
  </sheets>
  <definedNames>
    <definedName name="_xlnm.Print_Area" localSheetId="0">'R6'!$A$1:$G$49</definedName>
  </definedNames>
  <calcPr calcId="162913"/>
</workbook>
</file>

<file path=xl/calcChain.xml><?xml version="1.0" encoding="utf-8"?>
<calcChain xmlns="http://schemas.openxmlformats.org/spreadsheetml/2006/main">
  <c r="F47" i="23" l="1"/>
  <c r="G47" i="23" s="1"/>
  <c r="F46" i="23"/>
  <c r="G46" i="23" s="1"/>
  <c r="F45" i="23"/>
  <c r="G45" i="23" s="1"/>
  <c r="F44" i="23"/>
  <c r="G44" i="23" s="1"/>
  <c r="F43" i="23"/>
  <c r="G43" i="23" s="1"/>
  <c r="F42" i="23"/>
  <c r="G42" i="23" s="1"/>
  <c r="F41" i="23"/>
  <c r="G41" i="23" s="1"/>
  <c r="F40" i="23"/>
  <c r="G40" i="23" s="1"/>
  <c r="F39" i="23"/>
  <c r="G39" i="23" s="1"/>
  <c r="F38" i="23"/>
  <c r="G38" i="23" s="1"/>
  <c r="F37" i="23"/>
  <c r="G37" i="23" s="1"/>
  <c r="F32" i="23" l="1"/>
  <c r="G32" i="23" s="1"/>
  <c r="F31" i="23"/>
  <c r="G31" i="23" s="1"/>
  <c r="F30" i="23"/>
  <c r="G30" i="23" s="1"/>
  <c r="F29" i="23"/>
  <c r="G29" i="23" s="1"/>
  <c r="F28" i="23"/>
  <c r="G28" i="23" s="1"/>
  <c r="F27" i="23"/>
  <c r="G27" i="23" s="1"/>
  <c r="F26" i="23"/>
  <c r="G26" i="23" s="1"/>
  <c r="F25" i="23"/>
  <c r="G25" i="23" s="1"/>
  <c r="F24" i="23"/>
  <c r="G24" i="23" s="1"/>
  <c r="F23" i="23"/>
  <c r="G23" i="23" s="1"/>
  <c r="F22" i="23"/>
  <c r="G22" i="23" s="1"/>
  <c r="F21" i="23"/>
  <c r="G21" i="23" s="1"/>
  <c r="F20" i="23"/>
  <c r="G20" i="23" s="1"/>
  <c r="F19" i="23"/>
  <c r="G19" i="23" s="1"/>
  <c r="F18" i="23"/>
  <c r="G18" i="23" s="1"/>
  <c r="F17" i="23"/>
  <c r="G17" i="23" s="1"/>
  <c r="F16" i="23"/>
  <c r="G16" i="23" s="1"/>
  <c r="F15" i="23"/>
  <c r="G15" i="23" s="1"/>
  <c r="F14" i="23"/>
  <c r="G14" i="23" s="1"/>
  <c r="F13" i="23"/>
  <c r="G13" i="23" s="1"/>
  <c r="F12" i="23"/>
  <c r="G12" i="23" s="1"/>
  <c r="F11" i="23"/>
  <c r="G11" i="23" s="1"/>
  <c r="E48" i="23"/>
  <c r="E33" i="23"/>
  <c r="E5" i="23" s="1"/>
  <c r="C33" i="23" l="1"/>
  <c r="F33" i="23" l="1"/>
  <c r="G33" i="23" s="1"/>
  <c r="D39" i="23"/>
  <c r="C48" i="23" l="1"/>
  <c r="F48" i="23" s="1"/>
  <c r="G48" i="23" s="1"/>
  <c r="D16" i="23" l="1"/>
  <c r="D15" i="23" l="1"/>
  <c r="D19" i="23"/>
  <c r="D32" i="23"/>
  <c r="D11" i="23"/>
  <c r="D24" i="23"/>
  <c r="D22" i="23"/>
  <c r="D30" i="23"/>
  <c r="D13" i="23"/>
  <c r="D31" i="23"/>
  <c r="D27" i="23"/>
  <c r="D23" i="23"/>
  <c r="D17" i="23"/>
  <c r="D14" i="23"/>
  <c r="D28" i="23"/>
  <c r="D21" i="23"/>
  <c r="E4" i="23"/>
  <c r="D45" i="23"/>
  <c r="D41" i="23"/>
  <c r="D37" i="23"/>
  <c r="D46" i="23"/>
  <c r="D42" i="23"/>
  <c r="D38" i="23"/>
  <c r="D44" i="23"/>
  <c r="D47" i="23"/>
  <c r="D43" i="23"/>
  <c r="D40" i="23"/>
  <c r="D26" i="23"/>
  <c r="D20" i="23"/>
  <c r="D12" i="23"/>
  <c r="D18" i="23"/>
  <c r="D29" i="23"/>
  <c r="D25" i="23"/>
  <c r="D33" i="23" l="1"/>
  <c r="E6" i="23"/>
  <c r="D48" i="23" l="1"/>
</calcChain>
</file>

<file path=xl/comments1.xml><?xml version="1.0" encoding="utf-8"?>
<comments xmlns="http://schemas.openxmlformats.org/spreadsheetml/2006/main">
  <authors>
    <author>財政係</author>
  </authors>
  <commentList>
    <comment ref="D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</commentList>
</comments>
</file>

<file path=xl/sharedStrings.xml><?xml version="1.0" encoding="utf-8"?>
<sst xmlns="http://schemas.openxmlformats.org/spreadsheetml/2006/main" count="65" uniqueCount="53">
  <si>
    <t>（単位 ： 千円，％）</t>
    <rPh sb="1" eb="3">
      <t>タンイ</t>
    </rPh>
    <rPh sb="6" eb="8">
      <t>センエン</t>
    </rPh>
    <phoneticPr fontId="2"/>
  </si>
  <si>
    <t>款</t>
    <rPh sb="0" eb="1">
      <t>カン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</si>
  <si>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</si>
  <si>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構成比</t>
    <rPh sb="0" eb="3">
      <t>コウセイヒ</t>
    </rPh>
    <phoneticPr fontId="2"/>
  </si>
  <si>
    <t>議 会 費</t>
    <rPh sb="0" eb="3">
      <t>ギカイ</t>
    </rPh>
    <rPh sb="4" eb="5">
      <t>ヒ</t>
    </rPh>
    <phoneticPr fontId="3"/>
  </si>
  <si>
    <t>総 務 費</t>
    <rPh sb="0" eb="5">
      <t>ソウムヒ</t>
    </rPh>
    <phoneticPr fontId="3"/>
  </si>
  <si>
    <t>民 生 費</t>
    <rPh sb="0" eb="3">
      <t>ミンセイ</t>
    </rPh>
    <rPh sb="4" eb="5">
      <t>ヒ</t>
    </rPh>
    <phoneticPr fontId="3"/>
  </si>
  <si>
    <t>衛 生 費</t>
    <rPh sb="0" eb="5">
      <t>エイセイヒ</t>
    </rPh>
    <phoneticPr fontId="3"/>
  </si>
  <si>
    <t>農林水産業費</t>
    <rPh sb="0" eb="5">
      <t>ノウリンスイサンギョウ</t>
    </rPh>
    <rPh sb="5" eb="6">
      <t>ヒ</t>
    </rPh>
    <phoneticPr fontId="3"/>
  </si>
  <si>
    <t>商 工 費</t>
    <rPh sb="0" eb="3">
      <t>ショウコウ</t>
    </rPh>
    <rPh sb="4" eb="5">
      <t>ヒ</t>
    </rPh>
    <phoneticPr fontId="3"/>
  </si>
  <si>
    <t>土 木 費</t>
    <rPh sb="0" eb="3">
      <t>ドボク</t>
    </rPh>
    <rPh sb="4" eb="5">
      <t>ヒ</t>
    </rPh>
    <phoneticPr fontId="3"/>
  </si>
  <si>
    <t>消 防 費</t>
    <rPh sb="0" eb="3">
      <t>ショウボウ</t>
    </rPh>
    <rPh sb="4" eb="5">
      <t>ヒ</t>
    </rPh>
    <phoneticPr fontId="3"/>
  </si>
  <si>
    <t>教 育 費</t>
    <rPh sb="0" eb="5">
      <t>キョウイクヒ</t>
    </rPh>
    <phoneticPr fontId="3"/>
  </si>
  <si>
    <t>公 債 費</t>
    <rPh sb="0" eb="3">
      <t>コウサイ</t>
    </rPh>
    <rPh sb="4" eb="5">
      <t>ヒ</t>
    </rPh>
    <phoneticPr fontId="3"/>
  </si>
  <si>
    <t>予 備 費</t>
    <rPh sb="0" eb="5">
      <t>ヨビヒ</t>
    </rPh>
    <phoneticPr fontId="3"/>
  </si>
  <si>
    <t>歳 出 合 計</t>
    <rPh sb="0" eb="3">
      <t>サイシュツ</t>
    </rPh>
    <rPh sb="4" eb="7">
      <t>ゴウケイ</t>
    </rPh>
    <phoneticPr fontId="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</si>
  <si>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3"/>
  </si>
  <si>
    <t>村 税</t>
    <rPh sb="0" eb="3">
      <t>ソンゼイ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</si>
  <si>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</si>
  <si>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</si>
  <si>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地方交付税</t>
    <rPh sb="0" eb="5">
      <t>チホウコウフゼイ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</si>
  <si>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</si>
  <si>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</si>
  <si>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5">
      <t>コッコシシュツキン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</si>
  <si>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</si>
  <si>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</si>
  <si>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繰 入 金</t>
    <rPh sb="0" eb="5">
      <t>クリイレキン</t>
    </rPh>
    <phoneticPr fontId="3"/>
  </si>
  <si>
    <t>繰 越 金</t>
    <rPh sb="0" eb="5">
      <t>クリコシキン</t>
    </rPh>
    <phoneticPr fontId="3"/>
  </si>
  <si>
    <t>諸 収 入</t>
    <rPh sb="0" eb="5">
      <t>ショシュウニュウ</t>
    </rPh>
    <phoneticPr fontId="3"/>
  </si>
  <si>
    <t>村 債</t>
    <rPh sb="0" eb="1">
      <t>ソン</t>
    </rPh>
    <rPh sb="2" eb="3">
      <t>サイ</t>
    </rPh>
    <phoneticPr fontId="3"/>
  </si>
  <si>
    <t>歳 入 合 計</t>
    <rPh sb="0" eb="3">
      <t>サイニュウ</t>
    </rPh>
    <rPh sb="4" eb="7">
      <t>ゴウケイ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</si>
  <si>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</si>
  <si>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</si>
  <si>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寄 附 金</t>
    <rPh sb="0" eb="1">
      <t>ヨ</t>
    </rPh>
    <rPh sb="2" eb="3">
      <t>フ</t>
    </rPh>
    <rPh sb="4" eb="5">
      <t>キン</t>
    </rPh>
    <phoneticPr fontId="3"/>
  </si>
  <si>
    <t>※四捨五入の関係で構成比合計が100％にならない場合があります。</t>
    <phoneticPr fontId="2"/>
  </si>
  <si>
    <t>千円</t>
    <rPh sb="0" eb="2">
      <t>センエン</t>
    </rPh>
    <phoneticPr fontId="2"/>
  </si>
  <si>
    <t>　　　　　     　　　　　　 　　 　　　増　　　　減</t>
    <rPh sb="23" eb="24">
      <t>ゾウ</t>
    </rPh>
    <rPh sb="28" eb="29">
      <t>ゲン</t>
    </rPh>
    <phoneticPr fontId="2"/>
  </si>
  <si>
    <t>【 歳　入 】</t>
    <rPh sb="2" eb="5">
      <t>サイニュウ</t>
    </rPh>
    <phoneticPr fontId="2"/>
  </si>
  <si>
    <t>比　　較</t>
    <rPh sb="0" eb="1">
      <t>ヒ</t>
    </rPh>
    <rPh sb="3" eb="4">
      <t>クラ</t>
    </rPh>
    <phoneticPr fontId="2"/>
  </si>
  <si>
    <t>当初予算額(A)</t>
    <rPh sb="0" eb="2">
      <t>トウショ</t>
    </rPh>
    <rPh sb="2" eb="3">
      <t>ヨ</t>
    </rPh>
    <rPh sb="3" eb="4">
      <t>ザン</t>
    </rPh>
    <rPh sb="4" eb="5">
      <t>ガク</t>
    </rPh>
    <phoneticPr fontId="2"/>
  </si>
  <si>
    <t>当初予算額(B)</t>
    <rPh sb="0" eb="2">
      <t>トウショ</t>
    </rPh>
    <rPh sb="2" eb="3">
      <t>ヨ</t>
    </rPh>
    <rPh sb="3" eb="4">
      <t>ザン</t>
    </rPh>
    <rPh sb="4" eb="5">
      <t>ガク</t>
    </rPh>
    <phoneticPr fontId="2"/>
  </si>
  <si>
    <t>(A)-(B)=(C)</t>
    <phoneticPr fontId="2"/>
  </si>
  <si>
    <t>(C)/(B)</t>
    <phoneticPr fontId="2"/>
  </si>
  <si>
    <t>【 歳　出 】</t>
    <rPh sb="2" eb="3">
      <t>サイ</t>
    </rPh>
    <rPh sb="4" eb="5">
      <t>デ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</si>
  <si>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</si>
  <si>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地方消費税交付金</t>
  </si>
  <si>
    <t>ゴルフ場利用税交付金</t>
  </si>
  <si>
    <t>法人事業税交付金</t>
    <phoneticPr fontId="3"/>
  </si>
  <si>
    <t>令和５年度</t>
    <rPh sb="3" eb="5">
      <t>ネンド</t>
    </rPh>
    <phoneticPr fontId="2"/>
  </si>
  <si>
    <t>　　　　　　　　　　　　　　　令和６年度  当初予算額</t>
    <rPh sb="18" eb="20">
      <t>ネンド</t>
    </rPh>
    <rPh sb="22" eb="24">
      <t>トウショ</t>
    </rPh>
    <rPh sb="24" eb="27">
      <t>ヨサンガク</t>
    </rPh>
    <phoneticPr fontId="2"/>
  </si>
  <si>
    <t>　　　　　　　　　　　　　　　令和５年度　当初予算額</t>
    <phoneticPr fontId="3"/>
  </si>
  <si>
    <t>令和６年度</t>
    <rPh sb="3" eb="5">
      <t>ネンド</t>
    </rPh>
    <phoneticPr fontId="2"/>
  </si>
  <si>
    <t>令和６年度一般会計予算</t>
    <rPh sb="3" eb="5">
      <t>ネンド</t>
    </rPh>
    <rPh sb="5" eb="7">
      <t>イッパン</t>
    </rPh>
    <rPh sb="7" eb="9">
      <t>カイケイ</t>
    </rPh>
    <rPh sb="9" eb="11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</si>
</sst>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 &quot;#,##0"/>
    <numFmt numFmtId="177" formatCode="0.0%"/>
    <numFmt numFmtId="178" formatCode="0.0%;&quot;△&quot;0.0%"/>
    <numFmt numFmtId="179" formatCode="#,##0&quot;千円&quot;;[Red]\-#,##0"/>
    <numFmt numFmtId="181" formatCode="0.0%;&quot;△ &quot;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38" fontId="2" fillId="2" borderId="0" xfId="4" applyFont="1" applyFill="1" applyAlignment="1" applyProtection="1">
      <alignment horizontal="left" vertical="top"/>
      <protection locked="0"/>
    </xf>
    <xf numFmtId="38" fontId="9" fillId="2" borderId="0" xfId="4" applyFont="1" applyFill="1" applyAlignment="1" applyProtection="1">
      <alignment horizontal="center"/>
      <protection locked="0"/>
    </xf>
    <xf numFmtId="38" fontId="2" fillId="2" borderId="0" xfId="4" applyFont="1" applyFill="1" applyAlignment="1" applyProtection="1">
      <alignment vertical="center"/>
      <protection locked="0"/>
    </xf>
    <xf numFmtId="38" fontId="2" fillId="2" borderId="0" xfId="4" applyFont="1" applyFill="1" applyProtection="1">
      <protection locked="0"/>
    </xf>
    <xf numFmtId="38" fontId="2" fillId="2" borderId="0" xfId="4" applyFont="1" applyFill="1" applyAlignment="1" applyProtection="1">
      <alignment horizontal="center"/>
      <protection locked="0"/>
    </xf>
    <xf numFmtId="177" fontId="2" fillId="2" borderId="0" xfId="4" applyNumberFormat="1" applyFont="1" applyFill="1" applyProtection="1">
      <protection locked="0"/>
    </xf>
    <xf numFmtId="176" fontId="2" fillId="2" borderId="0" xfId="4" applyNumberFormat="1" applyFont="1" applyFill="1" applyProtection="1">
      <protection locked="0"/>
    </xf>
    <xf numFmtId="181" fontId="2" fillId="2" borderId="0" xfId="1" applyNumberFormat="1" applyFont="1" applyFill="1" applyProtection="1">
      <protection locked="0"/>
    </xf>
    <xf numFmtId="38" fontId="2" fillId="2" borderId="12" xfId="4" applyFont="1" applyFill="1" applyBorder="1" applyAlignment="1" applyProtection="1">
      <alignment horizontal="center"/>
      <protection locked="0"/>
    </xf>
    <xf numFmtId="38" fontId="2" fillId="2" borderId="13" xfId="4" applyFont="1" applyFill="1" applyBorder="1" applyProtection="1">
      <protection locked="0"/>
    </xf>
    <xf numFmtId="177" fontId="2" fillId="2" borderId="13" xfId="4" applyNumberFormat="1" applyFont="1" applyFill="1" applyBorder="1" applyProtection="1">
      <protection locked="0"/>
    </xf>
    <xf numFmtId="176" fontId="2" fillId="2" borderId="13" xfId="4" applyNumberFormat="1" applyFont="1" applyFill="1" applyBorder="1" applyProtection="1">
      <protection locked="0"/>
    </xf>
    <xf numFmtId="181" fontId="2" fillId="2" borderId="14" xfId="1" applyNumberFormat="1" applyFont="1" applyFill="1" applyBorder="1" applyProtection="1">
      <protection locked="0"/>
    </xf>
    <xf numFmtId="181" fontId="2" fillId="2" borderId="0" xfId="1" applyNumberFormat="1" applyFont="1" applyFill="1" applyBorder="1" applyProtection="1">
      <protection locked="0"/>
    </xf>
    <xf numFmtId="38" fontId="10" fillId="2" borderId="3" xfId="4" applyFont="1" applyFill="1" applyBorder="1" applyAlignment="1" applyProtection="1">
      <alignment horizontal="center" shrinkToFit="1"/>
      <protection locked="0"/>
    </xf>
    <xf numFmtId="176" fontId="11" fillId="2" borderId="0" xfId="4" applyNumberFormat="1" applyFont="1" applyFill="1" applyBorder="1" applyAlignment="1" applyProtection="1">
      <alignment vertical="center" shrinkToFit="1"/>
      <protection locked="0"/>
    </xf>
    <xf numFmtId="179" fontId="11" fillId="2" borderId="0" xfId="4" applyNumberFormat="1" applyFont="1" applyFill="1" applyBorder="1" applyAlignment="1" applyProtection="1">
      <alignment horizontal="left" shrinkToFit="1"/>
      <protection locked="0"/>
    </xf>
    <xf numFmtId="181" fontId="10" fillId="2" borderId="15" xfId="1" applyNumberFormat="1" applyFont="1" applyFill="1" applyBorder="1" applyAlignment="1" applyProtection="1">
      <alignment shrinkToFit="1"/>
      <protection locked="0"/>
    </xf>
    <xf numFmtId="181" fontId="10" fillId="2" borderId="0" xfId="1" applyNumberFormat="1" applyFont="1" applyFill="1" applyBorder="1" applyAlignment="1" applyProtection="1">
      <alignment shrinkToFit="1"/>
      <protection locked="0"/>
    </xf>
    <xf numFmtId="38" fontId="10" fillId="2" borderId="0" xfId="4" applyFont="1" applyFill="1" applyAlignment="1" applyProtection="1">
      <alignment vertical="center" shrinkToFit="1"/>
      <protection locked="0"/>
    </xf>
    <xf numFmtId="38" fontId="10" fillId="2" borderId="0" xfId="4" applyFont="1" applyFill="1" applyAlignment="1" applyProtection="1">
      <alignment shrinkToFit="1"/>
      <protection locked="0"/>
    </xf>
    <xf numFmtId="177" fontId="2" fillId="2" borderId="0" xfId="4" applyNumberFormat="1" applyFont="1" applyFill="1" applyBorder="1" applyAlignment="1" applyProtection="1">
      <protection locked="0"/>
    </xf>
    <xf numFmtId="176" fontId="11" fillId="2" borderId="0" xfId="4" applyNumberFormat="1" applyFont="1" applyFill="1" applyBorder="1" applyAlignment="1" applyProtection="1">
      <alignment shrinkToFit="1"/>
      <protection locked="0"/>
    </xf>
    <xf numFmtId="178" fontId="11" fillId="2" borderId="0" xfId="4" applyNumberFormat="1" applyFont="1" applyFill="1" applyBorder="1" applyAlignment="1" applyProtection="1">
      <alignment horizontal="left" shrinkToFit="1"/>
      <protection locked="0"/>
    </xf>
    <xf numFmtId="38" fontId="10" fillId="2" borderId="11" xfId="4" applyFont="1" applyFill="1" applyBorder="1" applyAlignment="1" applyProtection="1">
      <alignment horizontal="center" shrinkToFit="1"/>
      <protection locked="0"/>
    </xf>
    <xf numFmtId="38" fontId="10" fillId="2" borderId="10" xfId="4" applyFont="1" applyFill="1" applyBorder="1" applyAlignment="1" applyProtection="1">
      <alignment shrinkToFit="1"/>
      <protection locked="0"/>
    </xf>
    <xf numFmtId="177" fontId="10" fillId="2" borderId="10" xfId="4" applyNumberFormat="1" applyFont="1" applyFill="1" applyBorder="1" applyAlignment="1" applyProtection="1">
      <alignment shrinkToFit="1"/>
      <protection locked="0"/>
    </xf>
    <xf numFmtId="38" fontId="11" fillId="2" borderId="10" xfId="4" applyFont="1" applyFill="1" applyBorder="1" applyAlignment="1" applyProtection="1">
      <alignment shrinkToFit="1"/>
      <protection locked="0"/>
    </xf>
    <xf numFmtId="176" fontId="10" fillId="2" borderId="10" xfId="4" applyNumberFormat="1" applyFont="1" applyFill="1" applyBorder="1" applyAlignment="1" applyProtection="1">
      <alignment shrinkToFit="1"/>
      <protection locked="0"/>
    </xf>
    <xf numFmtId="181" fontId="10" fillId="2" borderId="16" xfId="1" applyNumberFormat="1" applyFont="1" applyFill="1" applyBorder="1" applyAlignment="1" applyProtection="1">
      <alignment shrinkToFit="1"/>
      <protection locked="0"/>
    </xf>
    <xf numFmtId="177" fontId="10" fillId="2" borderId="0" xfId="4" applyNumberFormat="1" applyFont="1" applyFill="1" applyAlignment="1" applyProtection="1">
      <alignment shrinkToFit="1"/>
      <protection locked="0"/>
    </xf>
    <xf numFmtId="38" fontId="11" fillId="2" borderId="0" xfId="4" applyFont="1" applyFill="1" applyAlignment="1" applyProtection="1">
      <alignment shrinkToFit="1"/>
      <protection locked="0"/>
    </xf>
    <xf numFmtId="38" fontId="10" fillId="2" borderId="0" xfId="4" applyFont="1" applyFill="1" applyBorder="1" applyAlignment="1" applyProtection="1">
      <alignment horizontal="right" shrinkToFit="1"/>
      <protection locked="0"/>
    </xf>
    <xf numFmtId="38" fontId="10" fillId="2" borderId="0" xfId="4" applyFont="1" applyFill="1" applyAlignment="1" applyProtection="1">
      <alignment horizontal="center" shrinkToFit="1"/>
      <protection locked="0"/>
    </xf>
    <xf numFmtId="176" fontId="12" fillId="2" borderId="6" xfId="4" applyNumberFormat="1" applyFont="1" applyFill="1" applyBorder="1" applyAlignment="1" applyProtection="1">
      <alignment vertical="center" shrinkToFit="1"/>
      <protection locked="0"/>
    </xf>
    <xf numFmtId="176" fontId="10" fillId="2" borderId="5" xfId="4" applyNumberFormat="1" applyFont="1" applyFill="1" applyBorder="1" applyAlignment="1" applyProtection="1">
      <alignment vertical="center" shrinkToFit="1"/>
      <protection locked="0"/>
    </xf>
    <xf numFmtId="176" fontId="12" fillId="2" borderId="7" xfId="4" applyNumberFormat="1" applyFont="1" applyFill="1" applyBorder="1" applyAlignment="1" applyProtection="1">
      <alignment vertical="center" shrinkToFit="1"/>
      <protection locked="0"/>
    </xf>
    <xf numFmtId="176" fontId="10" fillId="2" borderId="1" xfId="4" applyNumberFormat="1" applyFont="1" applyFill="1" applyBorder="1" applyAlignment="1" applyProtection="1">
      <alignment vertical="center" shrinkToFit="1"/>
      <protection locked="0"/>
    </xf>
    <xf numFmtId="176" fontId="12" fillId="2" borderId="17" xfId="4" applyNumberFormat="1" applyFont="1" applyFill="1" applyBorder="1" applyAlignment="1" applyProtection="1">
      <alignment vertical="center" shrinkToFit="1"/>
      <protection locked="0"/>
    </xf>
    <xf numFmtId="176" fontId="10" fillId="2" borderId="9" xfId="4" applyNumberFormat="1" applyFont="1" applyFill="1" applyBorder="1" applyAlignment="1" applyProtection="1">
      <alignment vertical="center" shrinkToFit="1"/>
      <protection locked="0"/>
    </xf>
    <xf numFmtId="176" fontId="12" fillId="2" borderId="0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0" xfId="4" applyFont="1" applyFill="1" applyAlignment="1" applyProtection="1">
      <alignment horizontal="center" vertical="center" shrinkToFit="1"/>
      <protection locked="0"/>
    </xf>
    <xf numFmtId="181" fontId="10" fillId="2" borderId="0" xfId="1" applyNumberFormat="1" applyFont="1" applyFill="1" applyBorder="1" applyAlignment="1" applyProtection="1">
      <alignment horizontal="center" vertical="center" shrinkToFit="1"/>
      <protection locked="0"/>
    </xf>
    <xf numFmtId="181" fontId="10" fillId="2" borderId="0" xfId="1" applyNumberFormat="1" applyFont="1" applyFill="1" applyBorder="1" applyAlignment="1" applyProtection="1">
      <alignment vertical="center" shrinkToFit="1"/>
    </xf>
    <xf numFmtId="177" fontId="12" fillId="2" borderId="4" xfId="4" applyNumberFormat="1" applyFont="1" applyFill="1" applyBorder="1" applyAlignment="1" applyProtection="1">
      <alignment vertical="center" shrinkToFit="1"/>
    </xf>
    <xf numFmtId="177" fontId="12" fillId="2" borderId="2" xfId="4" applyNumberFormat="1" applyFont="1" applyFill="1" applyBorder="1" applyAlignment="1" applyProtection="1">
      <alignment vertical="center" shrinkToFit="1"/>
    </xf>
    <xf numFmtId="177" fontId="12" fillId="2" borderId="8" xfId="4" applyNumberFormat="1" applyFont="1" applyFill="1" applyBorder="1" applyAlignment="1" applyProtection="1">
      <alignment vertical="center" shrinkToFit="1"/>
    </xf>
    <xf numFmtId="176" fontId="10" fillId="2" borderId="5" xfId="4" applyNumberFormat="1" applyFont="1" applyFill="1" applyBorder="1" applyAlignment="1" applyProtection="1">
      <alignment vertical="center" shrinkToFit="1"/>
    </xf>
    <xf numFmtId="176" fontId="10" fillId="2" borderId="1" xfId="4" applyNumberFormat="1" applyFont="1" applyFill="1" applyBorder="1" applyAlignment="1" applyProtection="1">
      <alignment vertical="center" shrinkToFit="1"/>
    </xf>
    <xf numFmtId="176" fontId="10" fillId="2" borderId="9" xfId="4" applyNumberFormat="1" applyFont="1" applyFill="1" applyBorder="1" applyAlignment="1" applyProtection="1">
      <alignment vertical="center" shrinkToFit="1"/>
    </xf>
    <xf numFmtId="176" fontId="10" fillId="2" borderId="40" xfId="4" applyNumberFormat="1" applyFont="1" applyFill="1" applyBorder="1" applyAlignment="1" applyProtection="1">
      <alignment vertical="center" shrinkToFit="1"/>
      <protection locked="0"/>
    </xf>
    <xf numFmtId="176" fontId="10" fillId="2" borderId="41" xfId="4" applyNumberFormat="1" applyFont="1" applyFill="1" applyBorder="1" applyAlignment="1" applyProtection="1">
      <alignment vertical="center" shrinkToFit="1"/>
      <protection locked="0"/>
    </xf>
    <xf numFmtId="176" fontId="10" fillId="2" borderId="42" xfId="4" applyNumberFormat="1" applyFont="1" applyFill="1" applyBorder="1" applyAlignment="1" applyProtection="1">
      <alignment vertical="center" shrinkToFit="1"/>
      <protection locked="0"/>
    </xf>
    <xf numFmtId="176" fontId="12" fillId="2" borderId="44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29" xfId="4" applyFont="1" applyFill="1" applyBorder="1" applyAlignment="1" applyProtection="1">
      <alignment horizontal="center" vertical="center" shrinkToFit="1"/>
      <protection locked="0"/>
    </xf>
    <xf numFmtId="181" fontId="10" fillId="2" borderId="30" xfId="1" applyNumberFormat="1" applyFont="1" applyFill="1" applyBorder="1" applyAlignment="1" applyProtection="1">
      <alignment vertical="center" shrinkToFit="1"/>
    </xf>
    <xf numFmtId="38" fontId="10" fillId="2" borderId="22" xfId="4" applyFont="1" applyFill="1" applyBorder="1" applyAlignment="1" applyProtection="1">
      <alignment horizontal="center" vertical="center" shrinkToFit="1"/>
      <protection locked="0"/>
    </xf>
    <xf numFmtId="181" fontId="10" fillId="2" borderId="23" xfId="1" applyNumberFormat="1" applyFont="1" applyFill="1" applyBorder="1" applyAlignment="1" applyProtection="1">
      <alignment vertical="center" shrinkToFit="1"/>
    </xf>
    <xf numFmtId="38" fontId="10" fillId="2" borderId="32" xfId="4" applyFont="1" applyFill="1" applyBorder="1" applyAlignment="1" applyProtection="1">
      <alignment horizontal="center" vertical="center" shrinkToFit="1"/>
      <protection locked="0"/>
    </xf>
    <xf numFmtId="181" fontId="10" fillId="2" borderId="33" xfId="1" applyNumberFormat="1" applyFont="1" applyFill="1" applyBorder="1" applyAlignment="1" applyProtection="1">
      <alignment vertical="center" shrinkToFit="1"/>
    </xf>
    <xf numFmtId="38" fontId="10" fillId="2" borderId="31" xfId="4" applyFont="1" applyFill="1" applyBorder="1" applyAlignment="1" applyProtection="1">
      <alignment horizontal="center" vertical="center" shrinkToFit="1"/>
      <protection locked="0"/>
    </xf>
    <xf numFmtId="177" fontId="10" fillId="2" borderId="45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46" xfId="4" applyFont="1" applyFill="1" applyBorder="1" applyAlignment="1" applyProtection="1">
      <alignment horizontal="center" vertical="center" shrinkToFit="1"/>
      <protection locked="0"/>
    </xf>
    <xf numFmtId="176" fontId="10" fillId="2" borderId="26" xfId="4" applyNumberFormat="1" applyFont="1" applyFill="1" applyBorder="1" applyAlignment="1" applyProtection="1">
      <alignment horizontal="center" vertical="center" shrinkToFit="1"/>
      <protection locked="0"/>
    </xf>
    <xf numFmtId="181" fontId="10" fillId="2" borderId="28" xfId="1" applyNumberFormat="1" applyFont="1" applyFill="1" applyBorder="1" applyAlignment="1" applyProtection="1">
      <alignment horizontal="center" vertical="center" shrinkToFit="1"/>
      <protection locked="0"/>
    </xf>
    <xf numFmtId="38" fontId="10" fillId="2" borderId="36" xfId="4" applyFont="1" applyFill="1" applyBorder="1" applyAlignment="1" applyProtection="1">
      <alignment vertical="center" shrinkToFit="1"/>
    </xf>
    <xf numFmtId="38" fontId="10" fillId="2" borderId="47" xfId="4" applyFont="1" applyFill="1" applyBorder="1" applyAlignment="1" applyProtection="1">
      <alignment vertical="center" shrinkToFit="1"/>
    </xf>
    <xf numFmtId="176" fontId="10" fillId="2" borderId="36" xfId="4" applyNumberFormat="1" applyFont="1" applyFill="1" applyBorder="1" applyAlignment="1" applyProtection="1">
      <alignment vertical="center" shrinkToFit="1"/>
    </xf>
    <xf numFmtId="181" fontId="10" fillId="2" borderId="38" xfId="1" applyNumberFormat="1" applyFont="1" applyFill="1" applyBorder="1" applyAlignment="1" applyProtection="1">
      <alignment vertical="center" shrinkToFit="1"/>
    </xf>
    <xf numFmtId="176" fontId="10" fillId="2" borderId="27" xfId="4" applyNumberFormat="1" applyFont="1" applyFill="1" applyBorder="1" applyAlignment="1" applyProtection="1">
      <alignment horizontal="center" vertical="center" shrinkToFit="1"/>
      <protection locked="0"/>
    </xf>
    <xf numFmtId="176" fontId="10" fillId="2" borderId="44" xfId="4" applyNumberFormat="1" applyFont="1" applyFill="1" applyBorder="1" applyAlignment="1" applyProtection="1">
      <alignment vertical="center" shrinkToFit="1"/>
      <protection locked="0"/>
    </xf>
    <xf numFmtId="176" fontId="10" fillId="2" borderId="46" xfId="4" applyNumberFormat="1" applyFont="1" applyFill="1" applyBorder="1" applyAlignment="1" applyProtection="1">
      <alignment vertical="center" shrinkToFit="1"/>
      <protection locked="0"/>
    </xf>
    <xf numFmtId="9" fontId="10" fillId="2" borderId="37" xfId="4" applyNumberFormat="1" applyFont="1" applyFill="1" applyBorder="1" applyAlignment="1" applyProtection="1">
      <alignment vertical="center" shrinkToFit="1"/>
    </xf>
    <xf numFmtId="177" fontId="10" fillId="2" borderId="37" xfId="4" applyNumberFormat="1" applyFont="1" applyFill="1" applyBorder="1" applyAlignment="1" applyProtection="1">
      <alignment vertical="center" shrinkToFit="1"/>
    </xf>
    <xf numFmtId="0" fontId="0" fillId="0" borderId="0" xfId="0" applyAlignment="1">
      <alignment shrinkToFit="1"/>
    </xf>
    <xf numFmtId="38" fontId="10" fillId="2" borderId="18" xfId="4" applyFont="1" applyFill="1" applyBorder="1" applyAlignment="1" applyProtection="1">
      <alignment horizontal="center" vertical="center" shrinkToFit="1"/>
      <protection locked="0"/>
    </xf>
    <xf numFmtId="38" fontId="10" fillId="2" borderId="43" xfId="4" applyFont="1" applyFill="1" applyBorder="1" applyAlignment="1" applyProtection="1">
      <alignment horizontal="center" vertical="center" shrinkToFit="1"/>
      <protection locked="0"/>
    </xf>
    <xf numFmtId="38" fontId="10" fillId="2" borderId="24" xfId="4" applyFont="1" applyFill="1" applyBorder="1" applyAlignment="1" applyProtection="1">
      <alignment horizontal="center" vertical="center" shrinkToFit="1"/>
      <protection locked="0"/>
    </xf>
    <xf numFmtId="38" fontId="10" fillId="2" borderId="25" xfId="4" applyFont="1" applyFill="1" applyBorder="1" applyAlignment="1" applyProtection="1">
      <alignment horizontal="center" vertical="center" shrinkToFit="1"/>
      <protection locked="0"/>
    </xf>
    <xf numFmtId="38" fontId="10" fillId="2" borderId="19" xfId="4" applyFont="1" applyFill="1" applyBorder="1" applyAlignment="1" applyProtection="1">
      <alignment horizontal="center" vertical="center" shrinkToFit="1"/>
      <protection locked="0"/>
    </xf>
    <xf numFmtId="176" fontId="12" fillId="2" borderId="39" xfId="4" applyNumberFormat="1" applyFont="1" applyFill="1" applyBorder="1" applyAlignment="1" applyProtection="1">
      <alignment horizontal="center" vertical="center" shrinkToFit="1"/>
      <protection locked="0"/>
    </xf>
    <xf numFmtId="176" fontId="12" fillId="2" borderId="21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34" xfId="4" applyFont="1" applyFill="1" applyBorder="1" applyAlignment="1" applyProtection="1">
      <alignment horizontal="center" vertical="center" shrinkToFit="1"/>
      <protection locked="0"/>
    </xf>
    <xf numFmtId="38" fontId="10" fillId="2" borderId="35" xfId="4" applyFont="1" applyFill="1" applyBorder="1" applyAlignment="1" applyProtection="1">
      <alignment horizontal="center" vertical="center" shrinkToFit="1"/>
      <protection locked="0"/>
    </xf>
    <xf numFmtId="176" fontId="12" fillId="2" borderId="20" xfId="4" applyNumberFormat="1" applyFont="1" applyFill="1" applyBorder="1" applyAlignment="1" applyProtection="1">
      <alignment horizontal="center" vertical="center" shrinkToFit="1"/>
      <protection locked="0"/>
    </xf>
    <xf numFmtId="38" fontId="11" fillId="2" borderId="0" xfId="4" applyFont="1" applyFill="1" applyBorder="1" applyAlignment="1" applyProtection="1">
      <alignment horizontal="left" shrinkToFit="1"/>
      <protection locked="0"/>
    </xf>
    <xf numFmtId="38" fontId="10" fillId="2" borderId="0" xfId="4" applyFont="1" applyFill="1" applyBorder="1" applyAlignment="1" applyProtection="1">
      <alignment horizontal="right" shrinkToFit="1"/>
      <protection locked="0"/>
    </xf>
    <xf numFmtId="38" fontId="13" fillId="2" borderId="0" xfId="4" applyFont="1" applyFill="1" applyAlignment="1" applyProtection="1">
      <alignment horizontal="center"/>
      <protection locked="0"/>
    </xf>
    <xf numFmtId="38" fontId="11" fillId="2" borderId="0" xfId="4" applyFont="1" applyFill="1" applyBorder="1" applyAlignment="1" applyProtection="1">
      <alignment shrinkToFit="1"/>
      <protection locked="0"/>
    </xf>
    <xf numFmtId="38" fontId="11" fillId="2" borderId="13" xfId="4" applyFont="1" applyFill="1" applyBorder="1" applyAlignment="1" applyProtection="1">
      <alignment horizontal="left" shrinkToFit="1"/>
      <protection locked="0"/>
    </xf>
    <xf numFmtId="38" fontId="10" fillId="2" borderId="48" xfId="4" applyFont="1" applyFill="1" applyBorder="1" applyAlignment="1" applyProtection="1">
      <alignment horizontal="right" shrinkToFit="1"/>
      <protection locked="0"/>
    </xf>
    <xf numFmtId="0" fontId="0" fillId="0" borderId="48" xfId="0" applyBorder="1" applyAlignment="1">
      <alignment horizontal="right" shrinkToFit="1"/>
    </xf>
  </cellXfs>
  <cellStyles count="36">
    <cellStyle name="パーセント" xfId="1" builtinId="5"/>
    <cellStyle name="パーセント 2" xfId="2"/>
    <cellStyle name="パーセント 2 2" xfId="3"/>
    <cellStyle name="パーセント 2 2 2" xfId="23"/>
    <cellStyle name="パーセント 2 3" xfId="22"/>
    <cellStyle name="パーセント 3" xfId="35"/>
    <cellStyle name="桁区切り" xfId="4" builtinId="6"/>
    <cellStyle name="桁区切り 2" xfId="5"/>
    <cellStyle name="桁区切り 2 2" xfId="6"/>
    <cellStyle name="桁区切り 2 2 2" xfId="24"/>
    <cellStyle name="桁区切り 2 3" xfId="7"/>
    <cellStyle name="桁区切り 2 3 2" xfId="25"/>
    <cellStyle name="桁区切り 2 4" xfId="21"/>
    <cellStyle name="桁区切り 3" xfId="8"/>
    <cellStyle name="桁区切り 3 2" xfId="26"/>
    <cellStyle name="桁区切り 4" xfId="9"/>
    <cellStyle name="桁区切り 5" xfId="10"/>
    <cellStyle name="桁区切り 5 2" xfId="27"/>
    <cellStyle name="通貨 2" xfId="11"/>
    <cellStyle name="通貨 2 2" xfId="28"/>
    <cellStyle name="通貨 3" xfId="12"/>
    <cellStyle name="通貨 3 2" xfId="29"/>
    <cellStyle name="標準" xfId="0" builtinId="0"/>
    <cellStyle name="標準 2" xfId="13"/>
    <cellStyle name="標準 2 2" xfId="14"/>
    <cellStyle name="標準 2 2 2" xfId="31"/>
    <cellStyle name="標準 2 3" xfId="15"/>
    <cellStyle name="標準 2 4" xfId="30"/>
    <cellStyle name="標準 3" xfId="16"/>
    <cellStyle name="標準 3 2" xfId="17"/>
    <cellStyle name="標準 3 2 2" xfId="32"/>
    <cellStyle name="標準 4" xfId="18"/>
    <cellStyle name="標準 4 2" xfId="33"/>
    <cellStyle name="標準 5" xfId="19"/>
    <cellStyle name="標準 5 2" xfId="34"/>
    <cellStyle name="標準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5</xdr:row>
      <xdr:rowOff>28575</xdr:rowOff>
    </xdr:from>
    <xdr:to>
      <xdr:col>5</xdr:col>
      <xdr:colOff>571500</xdr:colOff>
      <xdr:row>5</xdr:row>
      <xdr:rowOff>28575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81200" y="1143000"/>
          <a:ext cx="5353050" cy="0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9"/>
  <sheetViews>
    <sheetView tabSelected="1" view="pageBreakPreview" zoomScale="75" zoomScaleNormal="100" zoomScaleSheetLayoutView="75" workbookViewId="0">
      <selection activeCell="J20" sqref="I20:J20"/>
    </sheetView>
  </sheetViews>
  <sheetFormatPr defaultRowHeight="18" customHeight="1" x14ac:dyDescent="0.15"/>
  <cols>
    <col min="1" max="1" width="4.25" style="5" customWidth="1"/>
    <col min="2" max="2" width="30.625" style="4" customWidth="1"/>
    <col min="3" max="3" width="18.625" style="4" customWidth="1"/>
    <col min="4" max="4" width="12.625" style="6" customWidth="1"/>
    <col min="5" max="6" width="18.75" style="4" customWidth="1"/>
    <col min="7" max="7" width="13.625" style="7" customWidth="1"/>
    <col min="8" max="9" width="13.625" style="8" customWidth="1"/>
    <col min="10" max="10" width="16.125" style="3" customWidth="1"/>
    <col min="11" max="16384" width="9" style="4"/>
  </cols>
  <sheetData>
    <row r="1" spans="1:10" ht="30.75" customHeight="1" x14ac:dyDescent="0.25">
      <c r="A1" s="88" t="s">
        <v>52</v>
      </c>
      <c r="B1" s="88"/>
      <c r="C1" s="88"/>
      <c r="D1" s="88"/>
      <c r="E1" s="88"/>
      <c r="F1" s="88"/>
      <c r="G1" s="88"/>
      <c r="H1" s="88"/>
      <c r="I1" s="2"/>
    </row>
    <row r="2" spans="1:10" ht="12" customHeight="1" x14ac:dyDescent="0.15"/>
    <row r="3" spans="1:10" ht="8.25" customHeight="1" x14ac:dyDescent="0.15">
      <c r="A3" s="9"/>
      <c r="B3" s="10"/>
      <c r="C3" s="10"/>
      <c r="D3" s="11"/>
      <c r="E3" s="10"/>
      <c r="F3" s="12"/>
      <c r="G3" s="13"/>
      <c r="H3" s="14"/>
      <c r="I3" s="3"/>
      <c r="J3" s="4"/>
    </row>
    <row r="4" spans="1:10" s="21" customFormat="1" ht="18.75" customHeight="1" x14ac:dyDescent="0.2">
      <c r="A4" s="15"/>
      <c r="B4" s="86" t="s">
        <v>49</v>
      </c>
      <c r="C4" s="86"/>
      <c r="D4" s="86"/>
      <c r="E4" s="16">
        <f>C33</f>
        <v>7780000</v>
      </c>
      <c r="F4" s="17" t="s">
        <v>35</v>
      </c>
      <c r="G4" s="18"/>
      <c r="H4" s="19"/>
      <c r="I4" s="20"/>
    </row>
    <row r="5" spans="1:10" s="21" customFormat="1" ht="18" customHeight="1" x14ac:dyDescent="0.2">
      <c r="A5" s="15"/>
      <c r="B5" s="86" t="s">
        <v>50</v>
      </c>
      <c r="C5" s="86"/>
      <c r="D5" s="86"/>
      <c r="E5" s="16">
        <f>E33</f>
        <v>6800000</v>
      </c>
      <c r="F5" s="17" t="s">
        <v>35</v>
      </c>
      <c r="G5" s="18"/>
      <c r="H5" s="19"/>
      <c r="I5" s="20"/>
    </row>
    <row r="6" spans="1:10" s="21" customFormat="1" ht="18" customHeight="1" x14ac:dyDescent="0.2">
      <c r="A6" s="15"/>
      <c r="B6" s="89" t="s">
        <v>36</v>
      </c>
      <c r="C6" s="89"/>
      <c r="D6" s="22"/>
      <c r="E6" s="23">
        <f>F33</f>
        <v>980000</v>
      </c>
      <c r="F6" s="24" t="s">
        <v>35</v>
      </c>
      <c r="G6" s="18"/>
      <c r="H6" s="19"/>
      <c r="I6" s="20"/>
    </row>
    <row r="7" spans="1:10" s="21" customFormat="1" ht="6.75" customHeight="1" x14ac:dyDescent="0.2">
      <c r="A7" s="25"/>
      <c r="B7" s="26"/>
      <c r="C7" s="26"/>
      <c r="D7" s="27"/>
      <c r="E7" s="28"/>
      <c r="F7" s="29"/>
      <c r="G7" s="30"/>
      <c r="H7" s="19"/>
      <c r="I7" s="20"/>
    </row>
    <row r="8" spans="1:10" s="21" customFormat="1" ht="30" customHeight="1" thickBot="1" x14ac:dyDescent="0.25">
      <c r="A8" s="90" t="s">
        <v>37</v>
      </c>
      <c r="B8" s="90"/>
      <c r="D8" s="31"/>
      <c r="E8" s="32"/>
      <c r="F8" s="91" t="s">
        <v>0</v>
      </c>
      <c r="G8" s="92"/>
      <c r="H8" s="75"/>
      <c r="I8" s="33"/>
      <c r="J8" s="20"/>
    </row>
    <row r="9" spans="1:10" s="34" customFormat="1" ht="23.1" customHeight="1" x14ac:dyDescent="0.2">
      <c r="A9" s="76" t="s">
        <v>1</v>
      </c>
      <c r="B9" s="77"/>
      <c r="C9" s="80" t="s">
        <v>51</v>
      </c>
      <c r="D9" s="80"/>
      <c r="E9" s="54" t="s">
        <v>48</v>
      </c>
      <c r="F9" s="85" t="s">
        <v>38</v>
      </c>
      <c r="G9" s="82"/>
    </row>
    <row r="10" spans="1:10" s="34" customFormat="1" ht="23.1" customHeight="1" thickBot="1" x14ac:dyDescent="0.25">
      <c r="A10" s="78"/>
      <c r="B10" s="79"/>
      <c r="C10" s="61" t="s">
        <v>39</v>
      </c>
      <c r="D10" s="62" t="s">
        <v>3</v>
      </c>
      <c r="E10" s="63" t="s">
        <v>40</v>
      </c>
      <c r="F10" s="64" t="s">
        <v>41</v>
      </c>
      <c r="G10" s="65" t="s">
        <v>42</v>
      </c>
    </row>
    <row r="11" spans="1:10" s="21" customFormat="1" ht="23.1" customHeight="1" x14ac:dyDescent="0.2">
      <c r="A11" s="55">
        <v>1</v>
      </c>
      <c r="B11" s="35" t="s">
        <v>17</v>
      </c>
      <c r="C11" s="36">
        <v>2369899</v>
      </c>
      <c r="D11" s="45">
        <f t="shared" ref="D11:D32" si="0">ROUND(C11/$C$33,4)</f>
        <v>0.30459999999999998</v>
      </c>
      <c r="E11" s="51">
        <v>2317728</v>
      </c>
      <c r="F11" s="48">
        <f t="shared" ref="F11:F33" si="1">C11-E11</f>
        <v>52171</v>
      </c>
      <c r="G11" s="56">
        <f t="shared" ref="G11:G33" si="2">F11/E11</f>
        <v>2.2509543829129217E-2</v>
      </c>
    </row>
    <row r="12" spans="1:10" s="21" customFormat="1" ht="23.1" customHeight="1" x14ac:dyDescent="0.2">
      <c r="A12" s="57">
        <v>2</v>
      </c>
      <c r="B12" s="37" t="s">
        <v>18</v>
      </c>
      <c r="C12" s="38">
        <v>80100</v>
      </c>
      <c r="D12" s="46">
        <f t="shared" si="0"/>
        <v>1.03E-2</v>
      </c>
      <c r="E12" s="52">
        <v>77700</v>
      </c>
      <c r="F12" s="49">
        <f t="shared" si="1"/>
        <v>2400</v>
      </c>
      <c r="G12" s="58">
        <f t="shared" si="2"/>
        <v>3.0888030888030889E-2</v>
      </c>
    </row>
    <row r="13" spans="1:10" s="21" customFormat="1" ht="23.1" customHeight="1" x14ac:dyDescent="0.2">
      <c r="A13" s="57">
        <v>3</v>
      </c>
      <c r="B13" s="37" t="s">
        <v>19</v>
      </c>
      <c r="C13" s="38">
        <v>1000</v>
      </c>
      <c r="D13" s="46">
        <f t="shared" si="0"/>
        <v>1E-4</v>
      </c>
      <c r="E13" s="52">
        <v>1000</v>
      </c>
      <c r="F13" s="49">
        <f t="shared" si="1"/>
        <v>0</v>
      </c>
      <c r="G13" s="58">
        <f t="shared" si="2"/>
        <v>0</v>
      </c>
    </row>
    <row r="14" spans="1:10" s="21" customFormat="1" ht="23.1" customHeight="1" x14ac:dyDescent="0.2">
      <c r="A14" s="57">
        <v>4</v>
      </c>
      <c r="B14" s="37" t="s">
        <v>31</v>
      </c>
      <c r="C14" s="38">
        <v>8000</v>
      </c>
      <c r="D14" s="46">
        <f t="shared" si="0"/>
        <v>1E-3</v>
      </c>
      <c r="E14" s="52">
        <v>8000</v>
      </c>
      <c r="F14" s="49">
        <f t="shared" si="1"/>
        <v>0</v>
      </c>
      <c r="G14" s="58">
        <f t="shared" si="2"/>
        <v>0</v>
      </c>
    </row>
    <row r="15" spans="1:10" s="21" customFormat="1" ht="23.1" customHeight="1" x14ac:dyDescent="0.2">
      <c r="A15" s="57">
        <v>5</v>
      </c>
      <c r="B15" s="37" t="s">
        <v>32</v>
      </c>
      <c r="C15" s="38">
        <v>8000</v>
      </c>
      <c r="D15" s="46">
        <f t="shared" si="0"/>
        <v>1E-3</v>
      </c>
      <c r="E15" s="52">
        <v>8000</v>
      </c>
      <c r="F15" s="49">
        <f t="shared" si="1"/>
        <v>0</v>
      </c>
      <c r="G15" s="58">
        <f t="shared" si="2"/>
        <v>0</v>
      </c>
    </row>
    <row r="16" spans="1:10" s="21" customFormat="1" ht="23.1" customHeight="1" x14ac:dyDescent="0.2">
      <c r="A16" s="57">
        <v>6</v>
      </c>
      <c r="B16" s="37" t="s">
        <v>47</v>
      </c>
      <c r="C16" s="38">
        <v>35000</v>
      </c>
      <c r="D16" s="46">
        <f t="shared" si="0"/>
        <v>4.4999999999999997E-3</v>
      </c>
      <c r="E16" s="52">
        <v>40000</v>
      </c>
      <c r="F16" s="49">
        <f t="shared" si="1"/>
        <v>-5000</v>
      </c>
      <c r="G16" s="58">
        <f t="shared" si="2"/>
        <v>-0.125</v>
      </c>
    </row>
    <row r="17" spans="1:7" s="21" customFormat="1" ht="23.1" customHeight="1" x14ac:dyDescent="0.2">
      <c r="A17" s="57">
        <v>7</v>
      </c>
      <c r="B17" s="37" t="s">
        <v>45</v>
      </c>
      <c r="C17" s="38">
        <v>407000</v>
      </c>
      <c r="D17" s="46">
        <f t="shared" si="0"/>
        <v>5.2299999999999999E-2</v>
      </c>
      <c r="E17" s="52">
        <v>400000</v>
      </c>
      <c r="F17" s="49">
        <f t="shared" si="1"/>
        <v>7000</v>
      </c>
      <c r="G17" s="58">
        <f t="shared" si="2"/>
        <v>1.7500000000000002E-2</v>
      </c>
    </row>
    <row r="18" spans="1:7" s="21" customFormat="1" ht="23.1" customHeight="1" x14ac:dyDescent="0.2">
      <c r="A18" s="57">
        <v>8</v>
      </c>
      <c r="B18" s="37" t="s">
        <v>46</v>
      </c>
      <c r="C18" s="38">
        <v>5400</v>
      </c>
      <c r="D18" s="46">
        <f t="shared" si="0"/>
        <v>6.9999999999999999E-4</v>
      </c>
      <c r="E18" s="52">
        <v>6500</v>
      </c>
      <c r="F18" s="49">
        <f t="shared" si="1"/>
        <v>-1100</v>
      </c>
      <c r="G18" s="58">
        <f t="shared" si="2"/>
        <v>-0.16923076923076924</v>
      </c>
    </row>
    <row r="19" spans="1:7" s="21" customFormat="1" ht="23.1" customHeight="1" x14ac:dyDescent="0.2">
      <c r="A19" s="57">
        <v>9</v>
      </c>
      <c r="B19" s="37" t="s">
        <v>44</v>
      </c>
      <c r="C19" s="38">
        <v>5200</v>
      </c>
      <c r="D19" s="46">
        <f t="shared" si="0"/>
        <v>6.9999999999999999E-4</v>
      </c>
      <c r="E19" s="52">
        <v>3700</v>
      </c>
      <c r="F19" s="49">
        <f t="shared" si="1"/>
        <v>1500</v>
      </c>
      <c r="G19" s="58">
        <f t="shared" si="2"/>
        <v>0.40540540540540543</v>
      </c>
    </row>
    <row r="20" spans="1:7" s="21" customFormat="1" ht="23.1" customHeight="1" x14ac:dyDescent="0.2">
      <c r="A20" s="57">
        <v>11</v>
      </c>
      <c r="B20" s="37" t="s">
        <v>2</v>
      </c>
      <c r="C20" s="38">
        <v>26000</v>
      </c>
      <c r="D20" s="46">
        <f t="shared" si="0"/>
        <v>3.3E-3</v>
      </c>
      <c r="E20" s="52">
        <v>22000</v>
      </c>
      <c r="F20" s="49">
        <f t="shared" si="1"/>
        <v>4000</v>
      </c>
      <c r="G20" s="58">
        <f t="shared" si="2"/>
        <v>0.18181818181818182</v>
      </c>
    </row>
    <row r="21" spans="1:7" s="21" customFormat="1" ht="23.1" customHeight="1" x14ac:dyDescent="0.2">
      <c r="A21" s="57">
        <v>12</v>
      </c>
      <c r="B21" s="37" t="s">
        <v>20</v>
      </c>
      <c r="C21" s="38">
        <v>1970000</v>
      </c>
      <c r="D21" s="46">
        <f t="shared" si="0"/>
        <v>0.25319999999999998</v>
      </c>
      <c r="E21" s="52">
        <v>1950000</v>
      </c>
      <c r="F21" s="49">
        <f t="shared" si="1"/>
        <v>20000</v>
      </c>
      <c r="G21" s="58">
        <f t="shared" si="2"/>
        <v>1.0256410256410256E-2</v>
      </c>
    </row>
    <row r="22" spans="1:7" s="21" customFormat="1" ht="23.1" customHeight="1" x14ac:dyDescent="0.2">
      <c r="A22" s="57">
        <v>13</v>
      </c>
      <c r="B22" s="37" t="s">
        <v>16</v>
      </c>
      <c r="C22" s="38">
        <v>1050</v>
      </c>
      <c r="D22" s="46">
        <f t="shared" si="0"/>
        <v>1E-4</v>
      </c>
      <c r="E22" s="52">
        <v>1200</v>
      </c>
      <c r="F22" s="49">
        <f t="shared" si="1"/>
        <v>-150</v>
      </c>
      <c r="G22" s="58">
        <f t="shared" si="2"/>
        <v>-0.125</v>
      </c>
    </row>
    <row r="23" spans="1:7" s="21" customFormat="1" ht="23.1" customHeight="1" x14ac:dyDescent="0.2">
      <c r="A23" s="57">
        <v>14</v>
      </c>
      <c r="B23" s="37" t="s">
        <v>21</v>
      </c>
      <c r="C23" s="38">
        <v>99987</v>
      </c>
      <c r="D23" s="46">
        <f t="shared" si="0"/>
        <v>1.29E-2</v>
      </c>
      <c r="E23" s="52">
        <v>118918</v>
      </c>
      <c r="F23" s="49">
        <f t="shared" si="1"/>
        <v>-18931</v>
      </c>
      <c r="G23" s="58">
        <f t="shared" si="2"/>
        <v>-0.15919373013336921</v>
      </c>
    </row>
    <row r="24" spans="1:7" s="21" customFormat="1" ht="23.1" customHeight="1" x14ac:dyDescent="0.2">
      <c r="A24" s="57">
        <v>15</v>
      </c>
      <c r="B24" s="37" t="s">
        <v>22</v>
      </c>
      <c r="C24" s="38">
        <v>35557</v>
      </c>
      <c r="D24" s="46">
        <f t="shared" si="0"/>
        <v>4.5999999999999999E-3</v>
      </c>
      <c r="E24" s="52">
        <v>34463</v>
      </c>
      <c r="F24" s="49">
        <f t="shared" si="1"/>
        <v>1094</v>
      </c>
      <c r="G24" s="58">
        <f t="shared" si="2"/>
        <v>3.1744189420537972E-2</v>
      </c>
    </row>
    <row r="25" spans="1:7" s="21" customFormat="1" ht="23.1" customHeight="1" x14ac:dyDescent="0.2">
      <c r="A25" s="57">
        <v>16</v>
      </c>
      <c r="B25" s="37" t="s">
        <v>23</v>
      </c>
      <c r="C25" s="38">
        <v>652420</v>
      </c>
      <c r="D25" s="46">
        <f t="shared" si="0"/>
        <v>8.3900000000000002E-2</v>
      </c>
      <c r="E25" s="52">
        <v>613750</v>
      </c>
      <c r="F25" s="49">
        <f t="shared" si="1"/>
        <v>38670</v>
      </c>
      <c r="G25" s="58">
        <f t="shared" si="2"/>
        <v>6.3006109979633407E-2</v>
      </c>
    </row>
    <row r="26" spans="1:7" s="21" customFormat="1" ht="23.1" customHeight="1" x14ac:dyDescent="0.2">
      <c r="A26" s="57">
        <v>17</v>
      </c>
      <c r="B26" s="37" t="s">
        <v>24</v>
      </c>
      <c r="C26" s="38">
        <v>488929</v>
      </c>
      <c r="D26" s="46">
        <f t="shared" si="0"/>
        <v>6.2799999999999995E-2</v>
      </c>
      <c r="E26" s="52">
        <v>345355</v>
      </c>
      <c r="F26" s="49">
        <f t="shared" si="1"/>
        <v>143574</v>
      </c>
      <c r="G26" s="58">
        <f t="shared" si="2"/>
        <v>0.41572874288775319</v>
      </c>
    </row>
    <row r="27" spans="1:7" s="21" customFormat="1" ht="23.1" customHeight="1" x14ac:dyDescent="0.2">
      <c r="A27" s="57">
        <v>18</v>
      </c>
      <c r="B27" s="37" t="s">
        <v>25</v>
      </c>
      <c r="C27" s="38">
        <v>33336</v>
      </c>
      <c r="D27" s="46">
        <f t="shared" si="0"/>
        <v>4.3E-3</v>
      </c>
      <c r="E27" s="52">
        <v>33768</v>
      </c>
      <c r="F27" s="49">
        <f t="shared" si="1"/>
        <v>-432</v>
      </c>
      <c r="G27" s="58">
        <f t="shared" si="2"/>
        <v>-1.279317697228145E-2</v>
      </c>
    </row>
    <row r="28" spans="1:7" s="21" customFormat="1" ht="23.1" customHeight="1" x14ac:dyDescent="0.2">
      <c r="A28" s="57">
        <v>19</v>
      </c>
      <c r="B28" s="37" t="s">
        <v>33</v>
      </c>
      <c r="C28" s="38">
        <v>240700</v>
      </c>
      <c r="D28" s="46">
        <f t="shared" si="0"/>
        <v>3.09E-2</v>
      </c>
      <c r="E28" s="52">
        <v>190700</v>
      </c>
      <c r="F28" s="49">
        <f t="shared" si="1"/>
        <v>50000</v>
      </c>
      <c r="G28" s="58">
        <f t="shared" si="2"/>
        <v>0.26219192448872575</v>
      </c>
    </row>
    <row r="29" spans="1:7" s="21" customFormat="1" ht="23.1" customHeight="1" x14ac:dyDescent="0.2">
      <c r="A29" s="57">
        <v>20</v>
      </c>
      <c r="B29" s="37" t="s">
        <v>26</v>
      </c>
      <c r="C29" s="38">
        <v>773135</v>
      </c>
      <c r="D29" s="46">
        <f t="shared" si="0"/>
        <v>9.9400000000000002E-2</v>
      </c>
      <c r="E29" s="52">
        <v>253734</v>
      </c>
      <c r="F29" s="49">
        <f t="shared" si="1"/>
        <v>519401</v>
      </c>
      <c r="G29" s="58">
        <f t="shared" si="2"/>
        <v>2.0470295663963047</v>
      </c>
    </row>
    <row r="30" spans="1:7" s="21" customFormat="1" ht="23.1" customHeight="1" x14ac:dyDescent="0.2">
      <c r="A30" s="57">
        <v>21</v>
      </c>
      <c r="B30" s="37" t="s">
        <v>27</v>
      </c>
      <c r="C30" s="38">
        <v>200000</v>
      </c>
      <c r="D30" s="46">
        <f t="shared" si="0"/>
        <v>2.5700000000000001E-2</v>
      </c>
      <c r="E30" s="52">
        <v>200000</v>
      </c>
      <c r="F30" s="49">
        <f t="shared" si="1"/>
        <v>0</v>
      </c>
      <c r="G30" s="58">
        <f t="shared" si="2"/>
        <v>0</v>
      </c>
    </row>
    <row r="31" spans="1:7" s="21" customFormat="1" ht="23.1" customHeight="1" x14ac:dyDescent="0.2">
      <c r="A31" s="57">
        <v>22</v>
      </c>
      <c r="B31" s="37" t="s">
        <v>28</v>
      </c>
      <c r="C31" s="38">
        <v>74787</v>
      </c>
      <c r="D31" s="46">
        <f t="shared" si="0"/>
        <v>9.5999999999999992E-3</v>
      </c>
      <c r="E31" s="52">
        <v>51584</v>
      </c>
      <c r="F31" s="49">
        <f t="shared" si="1"/>
        <v>23203</v>
      </c>
      <c r="G31" s="58">
        <f t="shared" si="2"/>
        <v>0.44981001861042186</v>
      </c>
    </row>
    <row r="32" spans="1:7" s="21" customFormat="1" ht="23.1" customHeight="1" thickBot="1" x14ac:dyDescent="0.25">
      <c r="A32" s="57">
        <v>23</v>
      </c>
      <c r="B32" s="39" t="s">
        <v>29</v>
      </c>
      <c r="C32" s="40">
        <v>264500</v>
      </c>
      <c r="D32" s="47">
        <f t="shared" si="0"/>
        <v>3.4000000000000002E-2</v>
      </c>
      <c r="E32" s="53">
        <v>121900</v>
      </c>
      <c r="F32" s="50">
        <f t="shared" si="1"/>
        <v>142600</v>
      </c>
      <c r="G32" s="60">
        <f t="shared" si="2"/>
        <v>1.1698113207547169</v>
      </c>
    </row>
    <row r="33" spans="1:9" s="21" customFormat="1" ht="23.1" customHeight="1" thickBot="1" x14ac:dyDescent="0.25">
      <c r="A33" s="83" t="s">
        <v>30</v>
      </c>
      <c r="B33" s="84"/>
      <c r="C33" s="66">
        <f>SUM(C11:C32)</f>
        <v>7780000</v>
      </c>
      <c r="D33" s="73">
        <f>SUM(D11:D32)</f>
        <v>0.99990000000000001</v>
      </c>
      <c r="E33" s="67">
        <f>SUM(E11:E32)</f>
        <v>6800000</v>
      </c>
      <c r="F33" s="68">
        <f t="shared" si="1"/>
        <v>980000</v>
      </c>
      <c r="G33" s="69">
        <f t="shared" si="2"/>
        <v>0.14411764705882352</v>
      </c>
    </row>
    <row r="34" spans="1:9" s="21" customFormat="1" ht="23.1" customHeight="1" thickBot="1" x14ac:dyDescent="0.25">
      <c r="A34" s="86" t="s">
        <v>43</v>
      </c>
      <c r="B34" s="86"/>
      <c r="D34" s="31"/>
      <c r="F34" s="87" t="s">
        <v>0</v>
      </c>
      <c r="G34" s="87"/>
      <c r="H34" s="33"/>
      <c r="I34" s="20"/>
    </row>
    <row r="35" spans="1:9" s="34" customFormat="1" ht="23.1" customHeight="1" x14ac:dyDescent="0.2">
      <c r="A35" s="76" t="s">
        <v>1</v>
      </c>
      <c r="B35" s="77"/>
      <c r="C35" s="80" t="s">
        <v>51</v>
      </c>
      <c r="D35" s="80"/>
      <c r="E35" s="54" t="s">
        <v>48</v>
      </c>
      <c r="F35" s="81" t="s">
        <v>38</v>
      </c>
      <c r="G35" s="82"/>
      <c r="H35" s="41"/>
      <c r="I35" s="42"/>
    </row>
    <row r="36" spans="1:9" s="34" customFormat="1" ht="23.1" customHeight="1" thickBot="1" x14ac:dyDescent="0.25">
      <c r="A36" s="78"/>
      <c r="B36" s="79"/>
      <c r="C36" s="61" t="s">
        <v>39</v>
      </c>
      <c r="D36" s="62" t="s">
        <v>3</v>
      </c>
      <c r="E36" s="63" t="s">
        <v>40</v>
      </c>
      <c r="F36" s="70" t="s">
        <v>41</v>
      </c>
      <c r="G36" s="65" t="s">
        <v>42</v>
      </c>
      <c r="H36" s="43"/>
      <c r="I36" s="42"/>
    </row>
    <row r="37" spans="1:9" s="21" customFormat="1" ht="23.1" customHeight="1" x14ac:dyDescent="0.2">
      <c r="A37" s="55">
        <v>1</v>
      </c>
      <c r="B37" s="35" t="s">
        <v>4</v>
      </c>
      <c r="C37" s="36">
        <v>84420</v>
      </c>
      <c r="D37" s="45">
        <f t="shared" ref="D37:D45" si="3">ROUND(C37/$C$33,4)</f>
        <v>1.09E-2</v>
      </c>
      <c r="E37" s="71">
        <v>79023</v>
      </c>
      <c r="F37" s="48">
        <f t="shared" ref="F37:F48" si="4">C37-E37</f>
        <v>5397</v>
      </c>
      <c r="G37" s="56">
        <f t="shared" ref="G37:G48" si="5">F37/E37</f>
        <v>6.8296571884135002E-2</v>
      </c>
      <c r="H37" s="44"/>
      <c r="I37" s="20"/>
    </row>
    <row r="38" spans="1:9" s="21" customFormat="1" ht="23.1" customHeight="1" x14ac:dyDescent="0.2">
      <c r="A38" s="57">
        <v>2</v>
      </c>
      <c r="B38" s="37" t="s">
        <v>5</v>
      </c>
      <c r="C38" s="38">
        <v>1414978</v>
      </c>
      <c r="D38" s="46">
        <f t="shared" si="3"/>
        <v>0.18190000000000001</v>
      </c>
      <c r="E38" s="52">
        <v>1234569</v>
      </c>
      <c r="F38" s="49">
        <f t="shared" si="4"/>
        <v>180409</v>
      </c>
      <c r="G38" s="58">
        <f t="shared" si="5"/>
        <v>0.14613115994326764</v>
      </c>
      <c r="H38" s="44"/>
      <c r="I38" s="20"/>
    </row>
    <row r="39" spans="1:9" s="21" customFormat="1" ht="23.1" customHeight="1" x14ac:dyDescent="0.2">
      <c r="A39" s="57">
        <v>3</v>
      </c>
      <c r="B39" s="37" t="s">
        <v>6</v>
      </c>
      <c r="C39" s="38">
        <v>2698113</v>
      </c>
      <c r="D39" s="46">
        <f t="shared" si="3"/>
        <v>0.3468</v>
      </c>
      <c r="E39" s="52">
        <v>2466648</v>
      </c>
      <c r="F39" s="49">
        <f t="shared" si="4"/>
        <v>231465</v>
      </c>
      <c r="G39" s="58">
        <f t="shared" si="5"/>
        <v>9.3837872286601093E-2</v>
      </c>
      <c r="H39" s="44"/>
      <c r="I39" s="20"/>
    </row>
    <row r="40" spans="1:9" s="21" customFormat="1" ht="23.1" customHeight="1" x14ac:dyDescent="0.2">
      <c r="A40" s="57">
        <v>4</v>
      </c>
      <c r="B40" s="37" t="s">
        <v>7</v>
      </c>
      <c r="C40" s="38">
        <v>461060</v>
      </c>
      <c r="D40" s="46">
        <f t="shared" si="3"/>
        <v>5.9299999999999999E-2</v>
      </c>
      <c r="E40" s="52">
        <v>466162</v>
      </c>
      <c r="F40" s="49">
        <f t="shared" si="4"/>
        <v>-5102</v>
      </c>
      <c r="G40" s="58">
        <f t="shared" si="5"/>
        <v>-1.0944693046623277E-2</v>
      </c>
      <c r="H40" s="44"/>
      <c r="I40" s="20"/>
    </row>
    <row r="41" spans="1:9" s="21" customFormat="1" ht="23.1" customHeight="1" x14ac:dyDescent="0.2">
      <c r="A41" s="57">
        <v>6</v>
      </c>
      <c r="B41" s="37" t="s">
        <v>8</v>
      </c>
      <c r="C41" s="38">
        <v>316150</v>
      </c>
      <c r="D41" s="46">
        <f t="shared" si="3"/>
        <v>4.0599999999999997E-2</v>
      </c>
      <c r="E41" s="52">
        <v>191486</v>
      </c>
      <c r="F41" s="49">
        <f t="shared" si="4"/>
        <v>124664</v>
      </c>
      <c r="G41" s="58">
        <f t="shared" si="5"/>
        <v>0.65103454038415343</v>
      </c>
      <c r="H41" s="44"/>
      <c r="I41" s="20"/>
    </row>
    <row r="42" spans="1:9" s="21" customFormat="1" ht="23.1" customHeight="1" x14ac:dyDescent="0.2">
      <c r="A42" s="57">
        <v>7</v>
      </c>
      <c r="B42" s="37" t="s">
        <v>9</v>
      </c>
      <c r="C42" s="38">
        <v>171877</v>
      </c>
      <c r="D42" s="46">
        <f t="shared" si="3"/>
        <v>2.2100000000000002E-2</v>
      </c>
      <c r="E42" s="52">
        <v>162597</v>
      </c>
      <c r="F42" s="49">
        <f t="shared" si="4"/>
        <v>9280</v>
      </c>
      <c r="G42" s="58">
        <f t="shared" si="5"/>
        <v>5.7073623744595535E-2</v>
      </c>
      <c r="H42" s="44"/>
      <c r="I42" s="20"/>
    </row>
    <row r="43" spans="1:9" s="21" customFormat="1" ht="23.1" customHeight="1" x14ac:dyDescent="0.2">
      <c r="A43" s="57">
        <v>8</v>
      </c>
      <c r="B43" s="37" t="s">
        <v>10</v>
      </c>
      <c r="C43" s="38">
        <v>905352</v>
      </c>
      <c r="D43" s="46">
        <f t="shared" si="3"/>
        <v>0.1164</v>
      </c>
      <c r="E43" s="52">
        <v>767122</v>
      </c>
      <c r="F43" s="49">
        <f t="shared" si="4"/>
        <v>138230</v>
      </c>
      <c r="G43" s="58">
        <f t="shared" si="5"/>
        <v>0.18019298103821818</v>
      </c>
      <c r="H43" s="44"/>
      <c r="I43" s="20"/>
    </row>
    <row r="44" spans="1:9" s="21" customFormat="1" ht="23.1" customHeight="1" x14ac:dyDescent="0.2">
      <c r="A44" s="57">
        <v>9</v>
      </c>
      <c r="B44" s="37" t="s">
        <v>11</v>
      </c>
      <c r="C44" s="38">
        <v>300350</v>
      </c>
      <c r="D44" s="46">
        <f t="shared" si="3"/>
        <v>3.8600000000000002E-2</v>
      </c>
      <c r="E44" s="52">
        <v>229813</v>
      </c>
      <c r="F44" s="49">
        <f t="shared" si="4"/>
        <v>70537</v>
      </c>
      <c r="G44" s="58">
        <f t="shared" si="5"/>
        <v>0.30693215788488903</v>
      </c>
      <c r="H44" s="44"/>
      <c r="I44" s="20"/>
    </row>
    <row r="45" spans="1:9" s="21" customFormat="1" ht="23.1" customHeight="1" x14ac:dyDescent="0.2">
      <c r="A45" s="57">
        <v>10</v>
      </c>
      <c r="B45" s="37" t="s">
        <v>12</v>
      </c>
      <c r="C45" s="38">
        <v>879815</v>
      </c>
      <c r="D45" s="46">
        <f t="shared" si="3"/>
        <v>0.11310000000000001</v>
      </c>
      <c r="E45" s="52">
        <v>676648</v>
      </c>
      <c r="F45" s="49">
        <f t="shared" si="4"/>
        <v>203167</v>
      </c>
      <c r="G45" s="58">
        <f t="shared" si="5"/>
        <v>0.30025508092834086</v>
      </c>
      <c r="H45" s="44"/>
      <c r="I45" s="20"/>
    </row>
    <row r="46" spans="1:9" s="21" customFormat="1" ht="23.1" customHeight="1" x14ac:dyDescent="0.2">
      <c r="A46" s="57">
        <v>12</v>
      </c>
      <c r="B46" s="37" t="s">
        <v>13</v>
      </c>
      <c r="C46" s="38">
        <v>515079</v>
      </c>
      <c r="D46" s="46">
        <f>ROUND(C46/$C$33,4)</f>
        <v>6.6199999999999995E-2</v>
      </c>
      <c r="E46" s="52">
        <v>504974</v>
      </c>
      <c r="F46" s="49">
        <f t="shared" si="4"/>
        <v>10105</v>
      </c>
      <c r="G46" s="58">
        <f t="shared" si="5"/>
        <v>2.001093125586664E-2</v>
      </c>
      <c r="H46" s="44"/>
      <c r="I46" s="20"/>
    </row>
    <row r="47" spans="1:9" s="21" customFormat="1" ht="23.1" customHeight="1" thickBot="1" x14ac:dyDescent="0.25">
      <c r="A47" s="59">
        <v>14</v>
      </c>
      <c r="B47" s="39" t="s">
        <v>14</v>
      </c>
      <c r="C47" s="40">
        <v>32806</v>
      </c>
      <c r="D47" s="47">
        <f>ROUND(C47/$C$33,4)</f>
        <v>4.1999999999999997E-3</v>
      </c>
      <c r="E47" s="72">
        <v>20958</v>
      </c>
      <c r="F47" s="50">
        <f t="shared" si="4"/>
        <v>11848</v>
      </c>
      <c r="G47" s="60">
        <f t="shared" si="5"/>
        <v>0.5653211184273309</v>
      </c>
      <c r="H47" s="44"/>
      <c r="I47" s="20"/>
    </row>
    <row r="48" spans="1:9" s="21" customFormat="1" ht="23.1" customHeight="1" thickBot="1" x14ac:dyDescent="0.25">
      <c r="A48" s="83" t="s">
        <v>15</v>
      </c>
      <c r="B48" s="84"/>
      <c r="C48" s="66">
        <f>SUM(C37:C47)</f>
        <v>7780000</v>
      </c>
      <c r="D48" s="74">
        <f>SUM(D37:D47)</f>
        <v>1.0001</v>
      </c>
      <c r="E48" s="67">
        <f>SUM(E37:E47)</f>
        <v>6800000</v>
      </c>
      <c r="F48" s="68">
        <f t="shared" si="4"/>
        <v>980000</v>
      </c>
      <c r="G48" s="69">
        <f t="shared" si="5"/>
        <v>0.14411764705882352</v>
      </c>
      <c r="H48" s="44"/>
      <c r="I48" s="20"/>
    </row>
    <row r="49" spans="1:1" ht="14.25" x14ac:dyDescent="0.15">
      <c r="A49" s="1" t="s">
        <v>34</v>
      </c>
    </row>
  </sheetData>
  <mergeCells count="16">
    <mergeCell ref="A33:B33"/>
    <mergeCell ref="A34:B34"/>
    <mergeCell ref="F34:G34"/>
    <mergeCell ref="A1:H1"/>
    <mergeCell ref="B6:C6"/>
    <mergeCell ref="A8:B8"/>
    <mergeCell ref="B4:D4"/>
    <mergeCell ref="B5:D5"/>
    <mergeCell ref="F8:G8"/>
    <mergeCell ref="A35:B36"/>
    <mergeCell ref="C35:D35"/>
    <mergeCell ref="F35:G35"/>
    <mergeCell ref="A48:B48"/>
    <mergeCell ref="A9:B10"/>
    <mergeCell ref="C9:D9"/>
    <mergeCell ref="F9:G9"/>
  </mergeCells>
  <phoneticPr fontId="3"/>
  <printOptions horizontalCentered="1" verticalCentered="1"/>
  <pageMargins left="0.51181102362204722" right="0.35433070866141736" top="0.31496062992125984" bottom="0.47244094488188981" header="0.31496062992125984" footer="0.19685039370078741"/>
  <pageSetup paperSize="9" scale="78" orientation="portrait" errors="blank" r:id="rId1"/>
  <headerFooter alignWithMargins="0">
    <oddFooter>&amp;C&amp;"ＭＳ Ｐ明朝,標準"－ 18 －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パソコン研究会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南箕輪村役場</dc:creator>
  <cp:lastModifiedBy>uk019000</cp:lastModifiedBy>
  <cp:lastPrinted>2024-02-27T05:23:21Z</cp:lastPrinted>
  <dcterms:created xsi:type="dcterms:W3CDTF">1998-01-27T02:13:24Z</dcterms:created>
  <dcterms:modified xsi:type="dcterms:W3CDTF">2024-07-22T05:47:12Z</dcterms:modified>
</cp:coreProperties>
</file>