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9600" yWindow="-15" windowWidth="9645" windowHeight="12585" tabRatio="800"/>
  </bookViews>
  <sheets>
    <sheet name="予算概要" sheetId="23" r:id="rId1"/>
  </sheets>
  <definedNames>
    <definedName name="_xlnm.Print_Area" localSheetId="0">予算概要!$A$1:$G$49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財政係</author>
  </authors>
  <commentList>
    <comment ref="D10" authorId="0">
      <text>
        <r>
          <rPr>
            <b/>
            <sz val="9"/>
            <color indexed="81"/>
            <rFont val="ＭＳ Ｐゴシック"/>
          </rPr>
          <t>財政係:</t>
        </r>
        <r>
          <rPr>
            <sz val="9"/>
            <color indexed="81"/>
            <rFont val="ＭＳ Ｐゴシック"/>
          </rPr>
          <t xml:space="preserve">
表示上の数字の合計を100にするには、通常は一番大きな 要素の数字を増減させて調整する</t>
        </r>
      </text>
    </comment>
    <comment ref="D36" authorId="0">
      <text>
        <r>
          <rPr>
            <b/>
            <sz val="9"/>
            <color indexed="81"/>
            <rFont val="ＭＳ Ｐゴシック"/>
          </rPr>
          <t>財政係:</t>
        </r>
        <r>
          <rPr>
            <sz val="9"/>
            <color indexed="81"/>
            <rFont val="ＭＳ Ｐゴシック"/>
          </rPr>
          <t xml:space="preserve">
表示上の数字の合計を100にするには、通常は一番大きな 要素の数字を増減させて調整する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<sst xmlns="http://schemas.openxmlformats.org/spreadsheetml/2006/main" xmlns:r="http://schemas.openxmlformats.org/officeDocument/2006/relationships" count="53" uniqueCount="53">
  <si>
    <t>衛 生 費</t>
    <rPh sb="0" eb="5">
      <t>エイセイヒ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</si>
  <si>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</si>
  <si>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農林水産業費</t>
    <rPh sb="0" eb="5">
      <t>ノウリンスイサンギョウ</t>
    </rPh>
    <rPh sb="5" eb="6">
      <t>ヒ</t>
    </rPh>
    <phoneticPr fontId="4"/>
  </si>
  <si>
    <t>予 備 費</t>
    <rPh sb="0" eb="5">
      <t>ヨビヒ</t>
    </rPh>
    <phoneticPr fontId="4"/>
  </si>
  <si>
    <t>諸 収 入</t>
    <rPh sb="0" eb="5">
      <t>ショシュウニュウ</t>
    </rPh>
    <phoneticPr fontId="4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</si>
  <si>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</si>
  <si>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民 生 費</t>
    <rPh sb="0" eb="3">
      <t>ミンセイ</t>
    </rPh>
    <rPh sb="4" eb="5">
      <t>ヒ</t>
    </rPh>
    <phoneticPr fontId="4"/>
  </si>
  <si>
    <t>　　　　　     　　　　　　 　　 　　　増　　　　減</t>
    <rPh sb="23" eb="24">
      <t>ゾウ</t>
    </rPh>
    <rPh sb="28" eb="29">
      <t>ゲン</t>
    </rPh>
    <phoneticPr fontId="5"/>
  </si>
  <si>
    <t>【 歳　入 】</t>
    <rPh sb="2" eb="5">
      <t>サイニュウ</t>
    </rPh>
    <phoneticPr fontId="5"/>
  </si>
  <si>
    <t>繰 入 金</t>
    <rPh sb="0" eb="5">
      <t>クリイレキン</t>
    </rPh>
    <phoneticPr fontId="4"/>
  </si>
  <si>
    <t>（単位 ： 千円，％）</t>
    <rPh sb="1" eb="3">
      <t>タンイ</t>
    </rPh>
    <rPh sb="6" eb="8">
      <t>センエン</t>
    </rPh>
    <phoneticPr fontId="5"/>
  </si>
  <si>
    <t>款</t>
    <rPh sb="0" eb="1">
      <t>カン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</si>
  <si>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</si>
  <si>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　　　　　　　　　　　　　　　令和６年度　当初予算額</t>
  </si>
  <si>
    <t>構成比</t>
    <rPh sb="0" eb="3">
      <t>コウセイヒ</t>
    </rPh>
    <phoneticPr fontId="5"/>
  </si>
  <si>
    <t>議 会 費</t>
    <rPh sb="0" eb="3">
      <t>ギカイ</t>
    </rPh>
    <rPh sb="4" eb="5">
      <t>ヒ</t>
    </rPh>
    <phoneticPr fontId="4"/>
  </si>
  <si>
    <t>消 防 費</t>
    <rPh sb="0" eb="3">
      <t>ショウボウ</t>
    </rPh>
    <rPh sb="4" eb="5">
      <t>ヒ</t>
    </rPh>
    <phoneticPr fontId="4"/>
  </si>
  <si>
    <t>総 務 費</t>
    <rPh sb="0" eb="5">
      <t>ソウムヒ</t>
    </rPh>
    <phoneticPr fontId="4"/>
  </si>
  <si>
    <t>商 工 費</t>
    <rPh sb="0" eb="3">
      <t>ショウコウ</t>
    </rPh>
    <rPh sb="4" eb="5">
      <t>ヒ</t>
    </rPh>
    <phoneticPr fontId="4"/>
  </si>
  <si>
    <t>土 木 費</t>
    <rPh sb="0" eb="3">
      <t>ドボク</t>
    </rPh>
    <rPh sb="4" eb="5">
      <t>ヒ</t>
    </rPh>
    <phoneticPr fontId="4"/>
  </si>
  <si>
    <t>教 育 費</t>
    <rPh sb="0" eb="5">
      <t>キョウイクヒ</t>
    </rPh>
    <phoneticPr fontId="4"/>
  </si>
  <si>
    <t>(A)-(B)=(C)</t>
  </si>
  <si>
    <t>公 債 費</t>
    <rPh sb="0" eb="3">
      <t>コウサイ</t>
    </rPh>
    <rPh sb="4" eb="5">
      <t>ヒ</t>
    </rPh>
    <phoneticPr fontId="4"/>
  </si>
  <si>
    <t>歳 出 合 計</t>
    <rPh sb="0" eb="3">
      <t>サイシュツ</t>
    </rPh>
    <rPh sb="4" eb="7">
      <t>ゴウケイ</t>
    </rPh>
    <phoneticPr fontId="5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</si>
  <si>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4"/>
  </si>
  <si>
    <t>繰 越 金</t>
    <rPh sb="0" eb="5">
      <t>クリコシキン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</si>
  <si>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</si>
  <si>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村 税</t>
    <rPh sb="0" eb="3">
      <t>ソンゼイ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</si>
  <si>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</si>
  <si>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令和７年度一般会計予算案</t>
    <rPh sb="3" eb="5">
      <t>ネンド</t>
    </rPh>
    <rPh sb="5" eb="7">
      <t>イッパン</t>
    </rPh>
    <rPh sb="7" eb="9">
      <t>カイケイ</t>
    </rPh>
    <rPh sb="9" eb="11">
      <t>ヨサン</t>
    </rPh>
    <rPh sb="11" eb="12">
      <t>アン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</si>
  <si>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4"/>
  </si>
  <si>
    <t>地方交付税</t>
    <rPh sb="0" eb="5">
      <t>チホウコウフゼイ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</si>
  <si>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</si>
  <si>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</si>
  <si>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国庫支出金</t>
    <rPh sb="0" eb="5">
      <t>コッコシシュツキン</t>
    </rPh>
    <phoneticPr fontId="4"/>
  </si>
  <si>
    <t>県支出金</t>
    <rPh sb="0" eb="1">
      <t>ケン</t>
    </rPh>
    <rPh sb="1" eb="4">
      <t>シシュツキン</t>
    </rPh>
    <phoneticPr fontId="4"/>
  </si>
  <si>
    <t>財産収入</t>
    <rPh sb="0" eb="2">
      <t>ザイサン</t>
    </rPh>
    <rPh sb="2" eb="4">
      <t>シュウニュウ</t>
    </rPh>
    <phoneticPr fontId="4"/>
  </si>
  <si>
    <t>村 債</t>
    <rPh sb="0" eb="1">
      <t>ソン</t>
    </rPh>
    <rPh sb="2" eb="3">
      <t>サイ</t>
    </rPh>
    <phoneticPr fontId="4"/>
  </si>
  <si>
    <t>歳 入 合 計</t>
    <rPh sb="0" eb="3">
      <t>サイニュウ</t>
    </rPh>
    <rPh sb="4" eb="7">
      <t>ゴウケイ</t>
    </rPh>
    <phoneticPr fontId="5"/>
  </si>
  <si>
    <t>寄 附 金</t>
    <rPh sb="0" eb="1">
      <t>ヨ</t>
    </rPh>
    <rPh sb="2" eb="3">
      <t>フ</t>
    </rPh>
    <rPh sb="4" eb="5">
      <t>キン</t>
    </rPh>
    <phoneticPr fontId="4"/>
  </si>
  <si>
    <t>※四捨五入の関係で構成比合計が100％にならない場合があります。</t>
  </si>
  <si>
    <t>地方消費税交付金</t>
  </si>
  <si>
    <t>比　　較</t>
    <rPh sb="0" eb="1">
      <t>ヒ</t>
    </rPh>
    <rPh sb="3" eb="4">
      <t>クラ</t>
    </rPh>
    <phoneticPr fontId="5"/>
  </si>
  <si>
    <t>千円</t>
    <rPh sb="0" eb="2">
      <t>センエン</t>
    </rPh>
    <phoneticPr fontId="5"/>
  </si>
  <si>
    <t>当初予算額(A)</t>
    <rPh sb="0" eb="2">
      <t>トウショ</t>
    </rPh>
    <rPh sb="2" eb="3">
      <t>ヨ</t>
    </rPh>
    <rPh sb="3" eb="4">
      <t>ザン</t>
    </rPh>
    <rPh sb="4" eb="5">
      <t>ガク</t>
    </rPh>
    <phoneticPr fontId="5"/>
  </si>
  <si>
    <t>当初予算額(B)</t>
    <rPh sb="0" eb="2">
      <t>トウショ</t>
    </rPh>
    <rPh sb="2" eb="3">
      <t>ヨ</t>
    </rPh>
    <rPh sb="3" eb="4">
      <t>ザン</t>
    </rPh>
    <rPh sb="4" eb="5">
      <t>ガク</t>
    </rPh>
    <phoneticPr fontId="5"/>
  </si>
  <si>
    <t>(C)/(B)</t>
  </si>
  <si>
    <t>【 歳　出 】</t>
    <rPh sb="2" eb="3">
      <t>サイ</t>
    </rPh>
    <rPh sb="4" eb="5">
      <t>デ</t>
    </rPh>
    <phoneticPr fontId="5"/>
  </si>
  <si>
    <t>ゴルフ場利用税交付金</t>
  </si>
  <si>
    <t>法人事業税交付金</t>
  </si>
  <si>
    <t>令和６年度</t>
    <rPh sb="3" eb="5">
      <t>ネンド</t>
    </rPh>
    <phoneticPr fontId="5"/>
  </si>
  <si>
    <t>　　　　　　　　　　　　　　　令和７年度  当初予算額</t>
    <rPh sb="18" eb="20">
      <t>ネンド</t>
    </rPh>
    <rPh sb="22" eb="24">
      <t>トウショ</t>
    </rPh>
    <rPh sb="24" eb="27">
      <t>ヨサンガク</t>
    </rPh>
    <phoneticPr fontId="5"/>
  </si>
  <si>
    <t>令和７年度</t>
    <rPh sb="3" eb="5">
      <t>ネンド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</si>
</sst>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0.0%"/>
    <numFmt numFmtId="177" formatCode="#,##0;&quot;△ &quot;#,##0"/>
    <numFmt numFmtId="178" formatCode="0.0%;&quot;△ &quot;0.0%"/>
    <numFmt numFmtId="179" formatCode="#,##0&quot;千円&quot;;[Red]\-#,##0"/>
    <numFmt numFmtId="180" formatCode="0.0%;&quot;△&quot;0.0%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4"/>
      <color auto="1"/>
      <name val="ＭＳ Ｐ明朝"/>
      <family val="1"/>
    </font>
    <font>
      <b/>
      <sz val="18"/>
      <color auto="1"/>
      <name val="ＭＳ Ｐ明朝"/>
      <family val="1"/>
    </font>
    <font>
      <b/>
      <sz val="14"/>
      <color auto="1"/>
      <name val="ＭＳ Ｐ明朝"/>
      <family val="1"/>
    </font>
    <font>
      <sz val="14"/>
      <color indexed="8"/>
      <name val="ＭＳ Ｐ明朝"/>
      <family val="1"/>
    </font>
    <font>
      <b/>
      <sz val="2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38" fontId="5" fillId="2" borderId="0" xfId="34" applyFont="1" applyFill="1" applyAlignment="1" applyProtection="1">
      <alignment horizontal="center"/>
      <protection locked="0"/>
    </xf>
    <xf numFmtId="38" fontId="5" fillId="2" borderId="0" xfId="34" applyFont="1" applyFill="1" applyProtection="1">
      <protection locked="0"/>
    </xf>
    <xf numFmtId="176" fontId="5" fillId="2" borderId="0" xfId="34" applyNumberFormat="1" applyFont="1" applyFill="1" applyProtection="1">
      <protection locked="0"/>
    </xf>
    <xf numFmtId="177" fontId="5" fillId="2" borderId="0" xfId="34" applyNumberFormat="1" applyFont="1" applyFill="1" applyProtection="1">
      <protection locked="0"/>
    </xf>
    <xf numFmtId="178" fontId="5" fillId="2" borderId="0" xfId="35" applyNumberFormat="1" applyFont="1" applyFill="1" applyProtection="1">
      <protection locked="0"/>
    </xf>
    <xf numFmtId="38" fontId="5" fillId="2" borderId="0" xfId="34" applyFont="1" applyFill="1" applyAlignment="1" applyProtection="1">
      <alignment vertical="center"/>
      <protection locked="0"/>
    </xf>
    <xf numFmtId="38" fontId="6" fillId="2" borderId="0" xfId="34" applyFont="1" applyFill="1" applyAlignment="1" applyProtection="1">
      <alignment shrinkToFit="1"/>
      <protection locked="0"/>
    </xf>
    <xf numFmtId="38" fontId="6" fillId="2" borderId="0" xfId="34" applyFont="1" applyFill="1" applyAlignment="1" applyProtection="1">
      <alignment horizontal="center" shrinkToFit="1"/>
      <protection locked="0"/>
    </xf>
    <xf numFmtId="38" fontId="7" fillId="2" borderId="0" xfId="34" applyFont="1" applyFill="1" applyAlignment="1" applyProtection="1">
      <alignment horizontal="center"/>
      <protection locked="0"/>
    </xf>
    <xf numFmtId="38" fontId="5" fillId="2" borderId="1" xfId="34" applyFont="1" applyFill="1" applyBorder="1" applyAlignment="1" applyProtection="1">
      <alignment horizontal="center"/>
      <protection locked="0"/>
    </xf>
    <xf numFmtId="38" fontId="6" fillId="2" borderId="2" xfId="34" applyFont="1" applyFill="1" applyBorder="1" applyAlignment="1" applyProtection="1">
      <alignment horizontal="center" shrinkToFit="1"/>
      <protection locked="0"/>
    </xf>
    <xf numFmtId="38" fontId="6" fillId="2" borderId="3" xfId="34" applyFont="1" applyFill="1" applyBorder="1" applyAlignment="1" applyProtection="1">
      <alignment horizontal="center" shrinkToFit="1"/>
      <protection locked="0"/>
    </xf>
    <xf numFmtId="38" fontId="8" fillId="2" borderId="4" xfId="34" applyFont="1" applyFill="1" applyBorder="1" applyAlignment="1" applyProtection="1">
      <alignment horizontal="left" shrinkToFit="1"/>
      <protection locked="0"/>
    </xf>
    <xf numFmtId="38" fontId="6" fillId="2" borderId="5" xfId="34" applyFont="1" applyFill="1" applyBorder="1" applyAlignment="1" applyProtection="1">
      <alignment horizontal="center" vertical="center" shrinkToFit="1"/>
      <protection locked="0"/>
    </xf>
    <xf numFmtId="38" fontId="6" fillId="2" borderId="6" xfId="34" applyFont="1" applyFill="1" applyBorder="1" applyAlignment="1" applyProtection="1">
      <alignment horizontal="center" vertical="center" shrinkToFit="1"/>
      <protection locked="0"/>
    </xf>
    <xf numFmtId="38" fontId="6" fillId="2" borderId="7" xfId="34" applyFont="1" applyFill="1" applyBorder="1" applyAlignment="1" applyProtection="1">
      <alignment horizontal="center" vertical="center" shrinkToFit="1"/>
      <protection locked="0"/>
    </xf>
    <xf numFmtId="38" fontId="6" fillId="2" borderId="8" xfId="34" applyFont="1" applyFill="1" applyBorder="1" applyAlignment="1" applyProtection="1">
      <alignment horizontal="center" vertical="center" shrinkToFit="1"/>
      <protection locked="0"/>
    </xf>
    <xf numFmtId="38" fontId="6" fillId="2" borderId="9" xfId="34" applyFont="1" applyFill="1" applyBorder="1" applyAlignment="1" applyProtection="1">
      <alignment horizontal="center" vertical="center" shrinkToFit="1"/>
      <protection locked="0"/>
    </xf>
    <xf numFmtId="38" fontId="8" fillId="2" borderId="0" xfId="34" applyFont="1" applyFill="1" applyBorder="1" applyAlignment="1" applyProtection="1">
      <alignment horizontal="left" shrinkToFit="1"/>
      <protection locked="0"/>
    </xf>
    <xf numFmtId="38" fontId="6" fillId="2" borderId="10" xfId="34" applyFont="1" applyFill="1" applyBorder="1" applyAlignment="1" applyProtection="1">
      <alignment horizontal="center" vertical="center" shrinkToFit="1"/>
      <protection locked="0"/>
    </xf>
    <xf numFmtId="38" fontId="5" fillId="2" borderId="0" xfId="34" applyFont="1" applyFill="1" applyAlignment="1" applyProtection="1">
      <alignment horizontal="left" vertical="top"/>
      <protection locked="0"/>
    </xf>
    <xf numFmtId="38" fontId="5" fillId="2" borderId="4" xfId="34" applyFont="1" applyFill="1" applyBorder="1" applyProtection="1">
      <protection locked="0"/>
    </xf>
    <xf numFmtId="38" fontId="8" fillId="2" borderId="0" xfId="34" applyFont="1" applyFill="1" applyBorder="1" applyAlignment="1" applyProtection="1">
      <alignment shrinkToFit="1"/>
      <protection locked="0"/>
    </xf>
    <xf numFmtId="38" fontId="6" fillId="2" borderId="11" xfId="34" applyFont="1" applyFill="1" applyBorder="1" applyAlignment="1" applyProtection="1">
      <alignment shrinkToFit="1"/>
      <protection locked="0"/>
    </xf>
    <xf numFmtId="38" fontId="6" fillId="2" borderId="12" xfId="34" applyFont="1" applyFill="1" applyBorder="1" applyAlignment="1" applyProtection="1">
      <alignment horizontal="center" vertical="center" shrinkToFit="1"/>
      <protection locked="0"/>
    </xf>
    <xf numFmtId="38" fontId="6" fillId="2" borderId="13" xfId="34" applyFont="1" applyFill="1" applyBorder="1" applyAlignment="1" applyProtection="1">
      <alignment horizontal="center" vertical="center" shrinkToFit="1"/>
      <protection locked="0"/>
    </xf>
    <xf numFmtId="177" fontId="9" fillId="2" borderId="14" xfId="34" applyNumberFormat="1" applyFont="1" applyFill="1" applyBorder="1" applyAlignment="1" applyProtection="1">
      <alignment vertical="center" shrinkToFit="1"/>
      <protection locked="0"/>
    </xf>
    <xf numFmtId="177" fontId="9" fillId="2" borderId="15" xfId="34" applyNumberFormat="1" applyFont="1" applyFill="1" applyBorder="1" applyAlignment="1" applyProtection="1">
      <alignment vertical="center" shrinkToFit="1"/>
      <protection locked="0"/>
    </xf>
    <xf numFmtId="177" fontId="9" fillId="2" borderId="16" xfId="34" applyNumberFormat="1" applyFont="1" applyFill="1" applyBorder="1" applyAlignment="1" applyProtection="1">
      <alignment vertical="center" shrinkToFit="1"/>
      <protection locked="0"/>
    </xf>
    <xf numFmtId="38" fontId="6" fillId="2" borderId="17" xfId="34" applyFont="1" applyFill="1" applyBorder="1" applyAlignment="1" applyProtection="1">
      <alignment horizontal="center" vertical="center" shrinkToFit="1"/>
      <protection locked="0"/>
    </xf>
    <xf numFmtId="38" fontId="6" fillId="2" borderId="18" xfId="34" applyFont="1" applyFill="1" applyBorder="1" applyAlignment="1" applyProtection="1">
      <alignment horizontal="center" vertical="center" shrinkToFit="1"/>
      <protection locked="0"/>
    </xf>
    <xf numFmtId="38" fontId="6" fillId="2" borderId="19" xfId="34" applyFont="1" applyFill="1" applyBorder="1" applyAlignment="1" applyProtection="1">
      <alignment horizontal="center" vertical="center" shrinkToFit="1"/>
      <protection locked="0"/>
    </xf>
    <xf numFmtId="177" fontId="6" fillId="2" borderId="20" xfId="34" applyNumberFormat="1" applyFont="1" applyFill="1" applyBorder="1" applyAlignment="1" applyProtection="1">
      <alignment vertical="center" shrinkToFit="1"/>
      <protection locked="0"/>
    </xf>
    <xf numFmtId="177" fontId="6" fillId="2" borderId="21" xfId="34" applyNumberFormat="1" applyFont="1" applyFill="1" applyBorder="1" applyAlignment="1" applyProtection="1">
      <alignment vertical="center" shrinkToFit="1"/>
      <protection locked="0"/>
    </xf>
    <xf numFmtId="177" fontId="6" fillId="2" borderId="22" xfId="34" applyNumberFormat="1" applyFont="1" applyFill="1" applyBorder="1" applyAlignment="1" applyProtection="1">
      <alignment vertical="center" shrinkToFit="1"/>
      <protection locked="0"/>
    </xf>
    <xf numFmtId="38" fontId="6" fillId="2" borderId="23" xfId="34" applyFont="1" applyFill="1" applyBorder="1" applyAlignment="1" applyProtection="1">
      <alignment vertical="center" shrinkToFit="1"/>
    </xf>
    <xf numFmtId="176" fontId="5" fillId="2" borderId="4" xfId="34" applyNumberFormat="1" applyFont="1" applyFill="1" applyBorder="1" applyProtection="1">
      <protection locked="0"/>
    </xf>
    <xf numFmtId="176" fontId="5" fillId="2" borderId="0" xfId="34" applyNumberFormat="1" applyFont="1" applyFill="1" applyBorder="1" applyAlignment="1" applyProtection="1">
      <protection locked="0"/>
    </xf>
    <xf numFmtId="176" fontId="6" fillId="2" borderId="11" xfId="34" applyNumberFormat="1" applyFont="1" applyFill="1" applyBorder="1" applyAlignment="1" applyProtection="1">
      <alignment shrinkToFit="1"/>
      <protection locked="0"/>
    </xf>
    <xf numFmtId="176" fontId="6" fillId="2" borderId="0" xfId="34" applyNumberFormat="1" applyFont="1" applyFill="1" applyAlignment="1" applyProtection="1">
      <alignment shrinkToFit="1"/>
      <protection locked="0"/>
    </xf>
    <xf numFmtId="176" fontId="6" fillId="2" borderId="24" xfId="34" applyNumberFormat="1" applyFont="1" applyFill="1" applyBorder="1" applyAlignment="1" applyProtection="1">
      <alignment horizontal="center" vertical="center" shrinkToFit="1"/>
      <protection locked="0"/>
    </xf>
    <xf numFmtId="176" fontId="9" fillId="2" borderId="25" xfId="34" applyNumberFormat="1" applyFont="1" applyFill="1" applyBorder="1" applyAlignment="1" applyProtection="1">
      <alignment vertical="center" shrinkToFit="1"/>
    </xf>
    <xf numFmtId="176" fontId="9" fillId="2" borderId="26" xfId="34" applyNumberFormat="1" applyFont="1" applyFill="1" applyBorder="1" applyAlignment="1" applyProtection="1">
      <alignment vertical="center" shrinkToFit="1"/>
    </xf>
    <xf numFmtId="176" fontId="9" fillId="2" borderId="27" xfId="34" applyNumberFormat="1" applyFont="1" applyFill="1" applyBorder="1" applyAlignment="1" applyProtection="1">
      <alignment vertical="center" shrinkToFit="1"/>
    </xf>
    <xf numFmtId="176" fontId="6" fillId="2" borderId="28" xfId="34" applyNumberFormat="1" applyFont="1" applyFill="1" applyBorder="1" applyAlignment="1" applyProtection="1">
      <alignment vertical="center" shrinkToFit="1"/>
    </xf>
    <xf numFmtId="177" fontId="8" fillId="2" borderId="0" xfId="34" applyNumberFormat="1" applyFont="1" applyFill="1" applyBorder="1" applyAlignment="1" applyProtection="1">
      <alignment vertical="center" shrinkToFit="1"/>
      <protection locked="0"/>
    </xf>
    <xf numFmtId="177" fontId="8" fillId="2" borderId="0" xfId="34" applyNumberFormat="1" applyFont="1" applyFill="1" applyBorder="1" applyAlignment="1" applyProtection="1">
      <alignment shrinkToFit="1"/>
      <protection locked="0"/>
    </xf>
    <xf numFmtId="38" fontId="8" fillId="2" borderId="11" xfId="34" applyFont="1" applyFill="1" applyBorder="1" applyAlignment="1" applyProtection="1">
      <alignment shrinkToFit="1"/>
      <protection locked="0"/>
    </xf>
    <xf numFmtId="38" fontId="8" fillId="2" borderId="0" xfId="34" applyFont="1" applyFill="1" applyAlignment="1" applyProtection="1">
      <alignment shrinkToFit="1"/>
      <protection locked="0"/>
    </xf>
    <xf numFmtId="177" fontId="9" fillId="2" borderId="29" xfId="34" applyNumberFormat="1" applyFont="1" applyFill="1" applyBorder="1" applyAlignment="1" applyProtection="1">
      <alignment horizontal="center" vertical="center" shrinkToFit="1"/>
      <protection locked="0"/>
    </xf>
    <xf numFmtId="38" fontId="6" fillId="2" borderId="30" xfId="34" applyFont="1" applyFill="1" applyBorder="1" applyAlignment="1" applyProtection="1">
      <alignment horizontal="center" vertical="center" shrinkToFit="1"/>
      <protection locked="0"/>
    </xf>
    <xf numFmtId="177" fontId="6" fillId="2" borderId="31" xfId="34" applyNumberFormat="1" applyFont="1" applyFill="1" applyBorder="1" applyAlignment="1" applyProtection="1">
      <alignment vertical="center" shrinkToFit="1"/>
      <protection locked="0"/>
    </xf>
    <xf numFmtId="177" fontId="6" fillId="2" borderId="32" xfId="34" applyNumberFormat="1" applyFont="1" applyFill="1" applyBorder="1" applyAlignment="1" applyProtection="1">
      <alignment vertical="center" shrinkToFit="1"/>
      <protection locked="0"/>
    </xf>
    <xf numFmtId="177" fontId="6" fillId="2" borderId="33" xfId="34" applyNumberFormat="1" applyFont="1" applyFill="1" applyBorder="1" applyAlignment="1" applyProtection="1">
      <alignment vertical="center" shrinkToFit="1"/>
      <protection locked="0"/>
    </xf>
    <xf numFmtId="38" fontId="6" fillId="2" borderId="34" xfId="34" applyFont="1" applyFill="1" applyBorder="1" applyAlignment="1" applyProtection="1">
      <alignment vertical="center" shrinkToFit="1"/>
    </xf>
    <xf numFmtId="177" fontId="6" fillId="2" borderId="29" xfId="34" applyNumberFormat="1" applyFont="1" applyFill="1" applyBorder="1" applyAlignment="1" applyProtection="1">
      <alignment vertical="center" shrinkToFit="1"/>
      <protection locked="0"/>
    </xf>
    <xf numFmtId="177" fontId="6" fillId="2" borderId="30" xfId="34" applyNumberFormat="1" applyFont="1" applyFill="1" applyBorder="1" applyAlignment="1" applyProtection="1">
      <alignment vertical="center" shrinkToFit="1"/>
      <protection locked="0"/>
    </xf>
    <xf numFmtId="177" fontId="5" fillId="2" borderId="4" xfId="34" applyNumberFormat="1" applyFont="1" applyFill="1" applyBorder="1" applyProtection="1">
      <protection locked="0"/>
    </xf>
    <xf numFmtId="179" fontId="8" fillId="2" borderId="0" xfId="34" applyNumberFormat="1" applyFont="1" applyFill="1" applyBorder="1" applyAlignment="1" applyProtection="1">
      <alignment horizontal="left" shrinkToFit="1"/>
      <protection locked="0"/>
    </xf>
    <xf numFmtId="180" fontId="8" fillId="2" borderId="0" xfId="34" applyNumberFormat="1" applyFont="1" applyFill="1" applyBorder="1" applyAlignment="1" applyProtection="1">
      <alignment horizontal="left" shrinkToFit="1"/>
      <protection locked="0"/>
    </xf>
    <xf numFmtId="177" fontId="6" fillId="2" borderId="11" xfId="34" applyNumberFormat="1" applyFont="1" applyFill="1" applyBorder="1" applyAlignment="1" applyProtection="1">
      <alignment shrinkToFit="1"/>
      <protection locked="0"/>
    </xf>
    <xf numFmtId="38" fontId="6" fillId="2" borderId="35" xfId="34" applyFont="1" applyFill="1" applyBorder="1" applyAlignment="1" applyProtection="1">
      <alignment horizontal="right" shrinkToFit="1"/>
      <protection locked="0"/>
    </xf>
    <xf numFmtId="177" fontId="9" fillId="2" borderId="36" xfId="34" applyNumberFormat="1" applyFont="1" applyFill="1" applyBorder="1" applyAlignment="1" applyProtection="1">
      <alignment horizontal="center" vertical="center" shrinkToFit="1"/>
      <protection locked="0"/>
    </xf>
    <xf numFmtId="177" fontId="6" fillId="2" borderId="37" xfId="34" applyNumberFormat="1" applyFont="1" applyFill="1" applyBorder="1" applyAlignment="1" applyProtection="1">
      <alignment horizontal="center" vertical="center" shrinkToFit="1"/>
      <protection locked="0"/>
    </xf>
    <xf numFmtId="177" fontId="6" fillId="2" borderId="20" xfId="34" applyNumberFormat="1" applyFont="1" applyFill="1" applyBorder="1" applyAlignment="1" applyProtection="1">
      <alignment vertical="center" shrinkToFit="1"/>
    </xf>
    <xf numFmtId="177" fontId="6" fillId="2" borderId="21" xfId="34" applyNumberFormat="1" applyFont="1" applyFill="1" applyBorder="1" applyAlignment="1" applyProtection="1">
      <alignment vertical="center" shrinkToFit="1"/>
    </xf>
    <xf numFmtId="177" fontId="6" fillId="2" borderId="22" xfId="34" applyNumberFormat="1" applyFont="1" applyFill="1" applyBorder="1" applyAlignment="1" applyProtection="1">
      <alignment vertical="center" shrinkToFit="1"/>
    </xf>
    <xf numFmtId="177" fontId="6" fillId="2" borderId="23" xfId="34" applyNumberFormat="1" applyFont="1" applyFill="1" applyBorder="1" applyAlignment="1" applyProtection="1">
      <alignment vertical="center" shrinkToFit="1"/>
    </xf>
    <xf numFmtId="38" fontId="6" fillId="2" borderId="0" xfId="34" applyFont="1" applyFill="1" applyBorder="1" applyAlignment="1" applyProtection="1">
      <alignment horizontal="right" shrinkToFit="1"/>
      <protection locked="0"/>
    </xf>
    <xf numFmtId="177" fontId="9" fillId="2" borderId="38" xfId="34" applyNumberFormat="1" applyFont="1" applyFill="1" applyBorder="1" applyAlignment="1" applyProtection="1">
      <alignment horizontal="center" vertical="center" shrinkToFit="1"/>
      <protection locked="0"/>
    </xf>
    <xf numFmtId="177" fontId="6" fillId="2" borderId="39" xfId="34" applyNumberFormat="1" applyFont="1" applyFill="1" applyBorder="1" applyAlignment="1" applyProtection="1">
      <alignment horizontal="center" vertical="center" shrinkToFit="1"/>
      <protection locked="0"/>
    </xf>
    <xf numFmtId="178" fontId="5" fillId="2" borderId="40" xfId="35" applyNumberFormat="1" applyFont="1" applyFill="1" applyBorder="1" applyProtection="1">
      <protection locked="0"/>
    </xf>
    <xf numFmtId="178" fontId="6" fillId="2" borderId="41" xfId="35" applyNumberFormat="1" applyFont="1" applyFill="1" applyBorder="1" applyAlignment="1" applyProtection="1">
      <alignment shrinkToFit="1"/>
      <protection locked="0"/>
    </xf>
    <xf numFmtId="178" fontId="6" fillId="2" borderId="42" xfId="35" applyNumberFormat="1" applyFont="1" applyFill="1" applyBorder="1" applyAlignment="1" applyProtection="1">
      <alignment shrinkToFit="1"/>
      <protection locked="0"/>
    </xf>
    <xf numFmtId="0" fontId="0" fillId="0" borderId="35" xfId="0" applyBorder="1" applyAlignment="1">
      <alignment horizontal="right" shrinkToFit="1"/>
    </xf>
    <xf numFmtId="177" fontId="9" fillId="2" borderId="43" xfId="34" applyNumberFormat="1" applyFont="1" applyFill="1" applyBorder="1" applyAlignment="1" applyProtection="1">
      <alignment horizontal="center" vertical="center" shrinkToFit="1"/>
      <protection locked="0"/>
    </xf>
    <xf numFmtId="178" fontId="6" fillId="2" borderId="44" xfId="35" applyNumberFormat="1" applyFont="1" applyFill="1" applyBorder="1" applyAlignment="1" applyProtection="1">
      <alignment horizontal="center" vertical="center" shrinkToFit="1"/>
      <protection locked="0"/>
    </xf>
    <xf numFmtId="178" fontId="6" fillId="2" borderId="45" xfId="35" applyNumberFormat="1" applyFont="1" applyFill="1" applyBorder="1" applyAlignment="1" applyProtection="1">
      <alignment vertical="center" shrinkToFit="1"/>
    </xf>
    <xf numFmtId="178" fontId="6" fillId="2" borderId="46" xfId="35" applyNumberFormat="1" applyFont="1" applyFill="1" applyBorder="1" applyAlignment="1" applyProtection="1">
      <alignment vertical="center" shrinkToFit="1"/>
    </xf>
    <xf numFmtId="178" fontId="6" fillId="2" borderId="47" xfId="35" applyNumberFormat="1" applyFont="1" applyFill="1" applyBorder="1" applyAlignment="1" applyProtection="1">
      <alignment vertical="center" shrinkToFit="1"/>
    </xf>
    <xf numFmtId="178" fontId="6" fillId="2" borderId="48" xfId="35" applyNumberFormat="1" applyFont="1" applyFill="1" applyBorder="1" applyAlignment="1" applyProtection="1">
      <alignment vertical="center" shrinkToFit="1"/>
    </xf>
    <xf numFmtId="178" fontId="5" fillId="2" borderId="0" xfId="35" applyNumberFormat="1" applyFont="1" applyFill="1" applyBorder="1" applyProtection="1">
      <protection locked="0"/>
    </xf>
    <xf numFmtId="178" fontId="6" fillId="2" borderId="0" xfId="35" applyNumberFormat="1" applyFont="1" applyFill="1" applyBorder="1" applyAlignment="1" applyProtection="1">
      <alignment shrinkToFit="1"/>
      <protection locked="0"/>
    </xf>
    <xf numFmtId="0" fontId="0" fillId="0" borderId="0" xfId="0" applyAlignment="1">
      <alignment shrinkToFit="1"/>
    </xf>
    <xf numFmtId="177" fontId="9" fillId="2" borderId="0" xfId="34" applyNumberFormat="1" applyFont="1" applyFill="1" applyBorder="1" applyAlignment="1" applyProtection="1">
      <alignment horizontal="center" vertical="center" shrinkToFit="1"/>
      <protection locked="0"/>
    </xf>
    <xf numFmtId="178" fontId="6" fillId="2" borderId="0" xfId="35" applyNumberFormat="1" applyFont="1" applyFill="1" applyBorder="1" applyAlignment="1" applyProtection="1">
      <alignment horizontal="center" vertical="center" shrinkToFit="1"/>
      <protection locked="0"/>
    </xf>
    <xf numFmtId="178" fontId="6" fillId="2" borderId="0" xfId="35" applyNumberFormat="1" applyFont="1" applyFill="1" applyBorder="1" applyAlignment="1" applyProtection="1">
      <alignment vertical="center" shrinkToFit="1"/>
    </xf>
    <xf numFmtId="0" fontId="0" fillId="0" borderId="0" xfId="0"/>
    <xf numFmtId="38" fontId="10" fillId="2" borderId="0" xfId="34" applyFont="1" applyFill="1" applyAlignment="1" applyProtection="1">
      <alignment horizontal="center"/>
      <protection locked="0"/>
    </xf>
    <xf numFmtId="38" fontId="6" fillId="2" borderId="0" xfId="34" applyFont="1" applyFill="1" applyAlignment="1" applyProtection="1">
      <alignment vertical="center" shrinkToFit="1"/>
      <protection locked="0"/>
    </xf>
    <xf numFmtId="38" fontId="6" fillId="2" borderId="0" xfId="34" applyFont="1" applyFill="1" applyAlignment="1" applyProtection="1">
      <alignment horizontal="center" vertical="center" shrinkToFit="1"/>
      <protection locked="0"/>
    </xf>
  </cellXfs>
  <cellStyles count="36">
    <cellStyle name="パーセント 2" xfId="1"/>
    <cellStyle name="パーセント 2 2" xfId="2"/>
    <cellStyle name="パーセント 2 2 2" xfId="3"/>
    <cellStyle name="パーセント 2 3" xfId="4"/>
    <cellStyle name="パーセント 3" xfId="5"/>
    <cellStyle name="桁区切り 2" xfId="6"/>
    <cellStyle name="桁区切り 2 2" xfId="7"/>
    <cellStyle name="桁区切り 2 2 2" xfId="8"/>
    <cellStyle name="桁区切り 2 3" xfId="9"/>
    <cellStyle name="桁区切り 2 3 2" xfId="10"/>
    <cellStyle name="桁区切り 2 4" xfId="11"/>
    <cellStyle name="桁区切り 3" xfId="12"/>
    <cellStyle name="桁区切り 3 2" xfId="13"/>
    <cellStyle name="桁区切り 4" xfId="14"/>
    <cellStyle name="桁区切り 5" xfId="15"/>
    <cellStyle name="桁区切り 5 2" xfId="16"/>
    <cellStyle name="標準" xfId="0" builtinId="0"/>
    <cellStyle name="標準 2" xfId="17"/>
    <cellStyle name="標準 2 2" xfId="18"/>
    <cellStyle name="標準 2 2 2" xfId="19"/>
    <cellStyle name="標準 2 3" xfId="20"/>
    <cellStyle name="標準 2 4" xfId="21"/>
    <cellStyle name="標準 3" xfId="22"/>
    <cellStyle name="標準 3 2" xfId="23"/>
    <cellStyle name="標準 3 2 2" xfId="24"/>
    <cellStyle name="標準 4" xfId="25"/>
    <cellStyle name="標準 4 2" xfId="26"/>
    <cellStyle name="標準 5" xfId="27"/>
    <cellStyle name="標準 5 2" xfId="28"/>
    <cellStyle name="標準 6" xfId="29"/>
    <cellStyle name="通貨 2" xfId="30"/>
    <cellStyle name="通貨 2 2" xfId="31"/>
    <cellStyle name="通貨 3" xfId="32"/>
    <cellStyle name="通貨 3 2" xfId="33"/>
    <cellStyle name="桁区切り" xfId="34" builtinId="6"/>
    <cellStyle name="パーセント" xfId="35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1656715</xdr:colOff>
      <xdr:row>5</xdr:row>
      <xdr:rowOff>28575</xdr:rowOff>
    </xdr:from>
    <xdr:to xmlns:xdr="http://schemas.openxmlformats.org/drawingml/2006/spreadsheetDrawing">
      <xdr:col>5</xdr:col>
      <xdr:colOff>572135</xdr:colOff>
      <xdr:row>5</xdr:row>
      <xdr:rowOff>28575</xdr:rowOff>
    </xdr:to>
    <xdr:cxnSp macro="">
      <xdr:nvCxnSpPr>
        <xdr:cNvPr id="2" name="直線コネクタ 2"/>
        <xdr:cNvCxnSpPr>
          <a:cxnSpLocks noChangeShapeType="1"/>
        </xdr:cNvCxnSpPr>
      </xdr:nvCxnSpPr>
      <xdr:spPr>
        <a:xfrm>
          <a:off x="1948180" y="1143000"/>
          <a:ext cx="4443730" cy="0"/>
        </a:xfrm>
        <a:prstGeom prst="straightConnector1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J49"/>
  <sheetViews>
    <sheetView tabSelected="1" view="pageBreakPreview" zoomScale="75" zoomScaleSheetLayoutView="75" workbookViewId="0">
      <selection activeCell="J21" sqref="J21"/>
    </sheetView>
  </sheetViews>
  <sheetFormatPr defaultRowHeight="18" customHeight="1"/>
  <cols>
    <col min="1" max="1" width="4.25" style="1" customWidth="1"/>
    <col min="2" max="2" width="30.625" style="2" customWidth="1"/>
    <col min="3" max="3" width="18.625" style="2" customWidth="1"/>
    <col min="4" max="4" width="12.625" style="3" customWidth="1"/>
    <col min="5" max="6" width="18.75" style="2" customWidth="1"/>
    <col min="7" max="7" width="13.625" style="4" customWidth="1"/>
    <col min="8" max="9" width="13.625" style="5" customWidth="1"/>
    <col min="10" max="10" width="16.125" style="6" customWidth="1"/>
    <col min="11" max="16384" width="9" style="2" customWidth="1"/>
  </cols>
  <sheetData>
    <row r="1" spans="1:10" ht="30.75" customHeight="1">
      <c r="A1" s="9" t="s">
        <v>29</v>
      </c>
      <c r="B1" s="9"/>
      <c r="C1" s="9"/>
      <c r="D1" s="9"/>
      <c r="E1" s="9"/>
      <c r="F1" s="9"/>
      <c r="G1" s="9"/>
      <c r="H1" s="9"/>
      <c r="I1" s="89"/>
    </row>
    <row r="2" spans="1:10" ht="12" customHeight="1"/>
    <row r="3" spans="1:10" ht="8.25" customHeight="1">
      <c r="A3" s="10"/>
      <c r="B3" s="22"/>
      <c r="C3" s="22"/>
      <c r="D3" s="37"/>
      <c r="E3" s="22"/>
      <c r="F3" s="58"/>
      <c r="G3" s="72"/>
      <c r="H3" s="82"/>
      <c r="I3" s="6"/>
      <c r="J3" s="2"/>
    </row>
    <row r="4" spans="1:10" s="7" customFormat="1" ht="18.75" customHeight="1">
      <c r="A4" s="11"/>
      <c r="B4" s="19" t="s">
        <v>51</v>
      </c>
      <c r="C4" s="19"/>
      <c r="D4" s="19"/>
      <c r="E4" s="46">
        <f>C33</f>
        <v>7970000</v>
      </c>
      <c r="F4" s="59" t="s">
        <v>43</v>
      </c>
      <c r="G4" s="73"/>
      <c r="H4" s="83"/>
      <c r="I4" s="90"/>
    </row>
    <row r="5" spans="1:10" s="7" customFormat="1" ht="18" customHeight="1">
      <c r="A5" s="11"/>
      <c r="B5" s="19" t="s">
        <v>13</v>
      </c>
      <c r="C5" s="19"/>
      <c r="D5" s="19"/>
      <c r="E5" s="46">
        <f>E33</f>
        <v>7780000</v>
      </c>
      <c r="F5" s="59" t="s">
        <v>43</v>
      </c>
      <c r="G5" s="73"/>
      <c r="H5" s="83"/>
      <c r="I5" s="90"/>
    </row>
    <row r="6" spans="1:10" s="7" customFormat="1" ht="18" customHeight="1">
      <c r="A6" s="11"/>
      <c r="B6" s="23" t="s">
        <v>7</v>
      </c>
      <c r="C6" s="23"/>
      <c r="D6" s="38"/>
      <c r="E6" s="47">
        <f>F33</f>
        <v>190000</v>
      </c>
      <c r="F6" s="60" t="s">
        <v>43</v>
      </c>
      <c r="G6" s="73"/>
      <c r="H6" s="83"/>
      <c r="I6" s="90"/>
    </row>
    <row r="7" spans="1:10" s="7" customFormat="1" ht="6.75" customHeight="1">
      <c r="A7" s="12"/>
      <c r="B7" s="24"/>
      <c r="C7" s="24"/>
      <c r="D7" s="39"/>
      <c r="E7" s="48"/>
      <c r="F7" s="61"/>
      <c r="G7" s="74"/>
      <c r="H7" s="83"/>
      <c r="I7" s="90"/>
    </row>
    <row r="8" spans="1:10" s="7" customFormat="1" ht="30" customHeight="1">
      <c r="A8" s="13" t="s">
        <v>8</v>
      </c>
      <c r="B8" s="13"/>
      <c r="D8" s="40"/>
      <c r="E8" s="49"/>
      <c r="F8" s="62" t="s">
        <v>10</v>
      </c>
      <c r="G8" s="75"/>
      <c r="H8" s="84"/>
      <c r="I8" s="69"/>
      <c r="J8" s="90"/>
    </row>
    <row r="9" spans="1:10" s="8" customFormat="1" ht="23.1" customHeight="1">
      <c r="A9" s="14" t="s">
        <v>11</v>
      </c>
      <c r="B9" s="25"/>
      <c r="C9" s="31" t="s">
        <v>52</v>
      </c>
      <c r="D9" s="31"/>
      <c r="E9" s="50" t="s">
        <v>50</v>
      </c>
      <c r="F9" s="63" t="s">
        <v>42</v>
      </c>
      <c r="G9" s="76"/>
      <c r="H9" s="69"/>
      <c r="I9" s="90"/>
    </row>
    <row r="10" spans="1:10" s="8" customFormat="1" ht="23.1" customHeight="1">
      <c r="A10" s="15"/>
      <c r="B10" s="26"/>
      <c r="C10" s="32" t="s">
        <v>44</v>
      </c>
      <c r="D10" s="41" t="s">
        <v>14</v>
      </c>
      <c r="E10" s="51" t="s">
        <v>45</v>
      </c>
      <c r="F10" s="64" t="s">
        <v>21</v>
      </c>
      <c r="G10" s="77" t="s">
        <v>46</v>
      </c>
      <c r="H10" s="85"/>
      <c r="I10" s="91"/>
    </row>
    <row r="11" spans="1:10" s="7" customFormat="1" ht="23.1" customHeight="1">
      <c r="A11" s="16">
        <v>1</v>
      </c>
      <c r="B11" s="27" t="s">
        <v>27</v>
      </c>
      <c r="C11" s="33">
        <v>2386177</v>
      </c>
      <c r="D11" s="42">
        <f t="shared" ref="D11:D32" si="0">ROUND(C11/$C$33,4)</f>
        <v>0.2994</v>
      </c>
      <c r="E11" s="52">
        <v>2369899</v>
      </c>
      <c r="F11" s="65">
        <f t="shared" ref="F11:F33" si="1">C11-E11</f>
        <v>16278</v>
      </c>
      <c r="G11" s="78">
        <f t="shared" ref="G11:G33" si="2">F11/E11</f>
        <v>6.8686471448783258e-003</v>
      </c>
      <c r="H11" s="86"/>
      <c r="I11" s="91"/>
    </row>
    <row r="12" spans="1:10" s="7" customFormat="1" ht="23.1" customHeight="1">
      <c r="A12" s="17">
        <v>2</v>
      </c>
      <c r="B12" s="28" t="s">
        <v>28</v>
      </c>
      <c r="C12" s="34">
        <v>75900</v>
      </c>
      <c r="D12" s="43">
        <f t="shared" si="0"/>
        <v>9.4999999999999998e-003</v>
      </c>
      <c r="E12" s="53">
        <v>80100</v>
      </c>
      <c r="F12" s="66">
        <f t="shared" si="1"/>
        <v>-4200</v>
      </c>
      <c r="G12" s="79">
        <f t="shared" si="2"/>
        <v>-5.2434456928838954e-002</v>
      </c>
      <c r="H12" s="87"/>
      <c r="I12" s="90"/>
    </row>
    <row r="13" spans="1:10" s="7" customFormat="1" ht="23.1" customHeight="1">
      <c r="A13" s="17">
        <v>3</v>
      </c>
      <c r="B13" s="28" t="s">
        <v>30</v>
      </c>
      <c r="C13" s="34">
        <v>1000</v>
      </c>
      <c r="D13" s="43">
        <f t="shared" si="0"/>
        <v>1.e-004</v>
      </c>
      <c r="E13" s="53">
        <v>1000</v>
      </c>
      <c r="F13" s="66">
        <f t="shared" si="1"/>
        <v>0</v>
      </c>
      <c r="G13" s="79">
        <f t="shared" si="2"/>
        <v>0</v>
      </c>
      <c r="H13" s="87"/>
      <c r="I13" s="90"/>
    </row>
    <row r="14" spans="1:10" s="7" customFormat="1" ht="23.1" customHeight="1">
      <c r="A14" s="17">
        <v>4</v>
      </c>
      <c r="B14" s="28" t="s">
        <v>26</v>
      </c>
      <c r="C14" s="34">
        <v>8000</v>
      </c>
      <c r="D14" s="43">
        <f t="shared" si="0"/>
        <v>1.e-003</v>
      </c>
      <c r="E14" s="53">
        <v>8000</v>
      </c>
      <c r="F14" s="66">
        <f t="shared" si="1"/>
        <v>0</v>
      </c>
      <c r="G14" s="79">
        <f t="shared" si="2"/>
        <v>0</v>
      </c>
      <c r="H14" s="87"/>
      <c r="I14" s="90"/>
    </row>
    <row r="15" spans="1:10" s="7" customFormat="1" ht="23.1" customHeight="1">
      <c r="A15" s="17">
        <v>5</v>
      </c>
      <c r="B15" s="28" t="s">
        <v>5</v>
      </c>
      <c r="C15" s="34">
        <v>8000</v>
      </c>
      <c r="D15" s="43">
        <f t="shared" si="0"/>
        <v>1.e-003</v>
      </c>
      <c r="E15" s="53">
        <v>8000</v>
      </c>
      <c r="F15" s="66">
        <f t="shared" si="1"/>
        <v>0</v>
      </c>
      <c r="G15" s="79">
        <f t="shared" si="2"/>
        <v>0</v>
      </c>
      <c r="H15" s="87"/>
      <c r="I15" s="90"/>
    </row>
    <row r="16" spans="1:10" s="7" customFormat="1" ht="23.1" customHeight="1">
      <c r="A16" s="17">
        <v>6</v>
      </c>
      <c r="B16" s="28" t="s">
        <v>49</v>
      </c>
      <c r="C16" s="34">
        <v>39000</v>
      </c>
      <c r="D16" s="43">
        <f t="shared" si="0"/>
        <v>4.8999999999999998e-003</v>
      </c>
      <c r="E16" s="53">
        <v>35000</v>
      </c>
      <c r="F16" s="66">
        <f t="shared" si="1"/>
        <v>4000</v>
      </c>
      <c r="G16" s="79">
        <f t="shared" si="2"/>
        <v>0.11428571428571428</v>
      </c>
      <c r="H16" s="87"/>
      <c r="I16" s="90"/>
    </row>
    <row r="17" spans="1:9" s="7" customFormat="1" ht="23.1" customHeight="1">
      <c r="A17" s="17">
        <v>7</v>
      </c>
      <c r="B17" s="28" t="s">
        <v>41</v>
      </c>
      <c r="C17" s="34">
        <v>410000</v>
      </c>
      <c r="D17" s="43">
        <f t="shared" si="0"/>
        <v>5.1400000000000001e-002</v>
      </c>
      <c r="E17" s="53">
        <v>407000</v>
      </c>
      <c r="F17" s="66">
        <f t="shared" si="1"/>
        <v>3000</v>
      </c>
      <c r="G17" s="79">
        <f t="shared" si="2"/>
        <v>7.3710073710073713e-003</v>
      </c>
      <c r="H17" s="87"/>
      <c r="I17" s="90"/>
    </row>
    <row r="18" spans="1:9" s="7" customFormat="1" ht="23.1" customHeight="1">
      <c r="A18" s="17">
        <v>8</v>
      </c>
      <c r="B18" s="28" t="s">
        <v>48</v>
      </c>
      <c r="C18" s="34">
        <v>5700</v>
      </c>
      <c r="D18" s="43">
        <f t="shared" si="0"/>
        <v>6.9999999999999999e-004</v>
      </c>
      <c r="E18" s="53">
        <v>5400</v>
      </c>
      <c r="F18" s="66">
        <f t="shared" si="1"/>
        <v>300</v>
      </c>
      <c r="G18" s="79">
        <f t="shared" si="2"/>
        <v>5.5555555555555552e-002</v>
      </c>
      <c r="H18" s="87"/>
      <c r="I18" s="90"/>
    </row>
    <row r="19" spans="1:9" s="7" customFormat="1" ht="23.1" customHeight="1">
      <c r="A19" s="17">
        <v>9</v>
      </c>
      <c r="B19" s="28" t="s">
        <v>1</v>
      </c>
      <c r="C19" s="34">
        <v>6300</v>
      </c>
      <c r="D19" s="43">
        <f t="shared" si="0"/>
        <v>8.0000000000000004e-004</v>
      </c>
      <c r="E19" s="53">
        <v>5200</v>
      </c>
      <c r="F19" s="66">
        <f t="shared" si="1"/>
        <v>1100</v>
      </c>
      <c r="G19" s="79">
        <f t="shared" si="2"/>
        <v>0.21153846153846154</v>
      </c>
      <c r="H19" s="87"/>
      <c r="I19" s="90"/>
    </row>
    <row r="20" spans="1:9" s="7" customFormat="1" ht="23.1" customHeight="1">
      <c r="A20" s="17">
        <v>11</v>
      </c>
      <c r="B20" s="28" t="s">
        <v>12</v>
      </c>
      <c r="C20" s="34">
        <v>27000</v>
      </c>
      <c r="D20" s="43">
        <f t="shared" si="0"/>
        <v>3.3999999999999998e-003</v>
      </c>
      <c r="E20" s="53">
        <v>26000</v>
      </c>
      <c r="F20" s="66">
        <f t="shared" si="1"/>
        <v>1000</v>
      </c>
      <c r="G20" s="79">
        <f t="shared" si="2"/>
        <v>3.8461538461538464e-002</v>
      </c>
      <c r="H20" s="87"/>
      <c r="I20" s="90"/>
    </row>
    <row r="21" spans="1:9" s="7" customFormat="1" ht="23.1" customHeight="1">
      <c r="A21" s="17">
        <v>12</v>
      </c>
      <c r="B21" s="28" t="s">
        <v>31</v>
      </c>
      <c r="C21" s="34">
        <v>2120000</v>
      </c>
      <c r="D21" s="43">
        <f t="shared" si="0"/>
        <v>0.26600000000000001</v>
      </c>
      <c r="E21" s="53">
        <v>1970000</v>
      </c>
      <c r="F21" s="66">
        <f t="shared" si="1"/>
        <v>150000</v>
      </c>
      <c r="G21" s="79">
        <f t="shared" si="2"/>
        <v>7.6142131979695438e-002</v>
      </c>
      <c r="H21" s="87"/>
      <c r="I21" s="90"/>
    </row>
    <row r="22" spans="1:9" s="7" customFormat="1" ht="23.1" customHeight="1">
      <c r="A22" s="17">
        <v>13</v>
      </c>
      <c r="B22" s="28" t="s">
        <v>24</v>
      </c>
      <c r="C22" s="34">
        <v>1000</v>
      </c>
      <c r="D22" s="43">
        <f t="shared" si="0"/>
        <v>1.e-004</v>
      </c>
      <c r="E22" s="53">
        <v>1050</v>
      </c>
      <c r="F22" s="66">
        <f t="shared" si="1"/>
        <v>-50</v>
      </c>
      <c r="G22" s="79">
        <f t="shared" si="2"/>
        <v>-4.7619047619047616e-002</v>
      </c>
      <c r="H22" s="87"/>
      <c r="I22" s="90"/>
    </row>
    <row r="23" spans="1:9" s="7" customFormat="1" ht="23.1" customHeight="1">
      <c r="A23" s="17">
        <v>14</v>
      </c>
      <c r="B23" s="28" t="s">
        <v>32</v>
      </c>
      <c r="C23" s="34">
        <v>99782</v>
      </c>
      <c r="D23" s="43">
        <f t="shared" si="0"/>
        <v>1.2500000000000001e-002</v>
      </c>
      <c r="E23" s="53">
        <v>99987</v>
      </c>
      <c r="F23" s="66">
        <f t="shared" si="1"/>
        <v>-205</v>
      </c>
      <c r="G23" s="79">
        <f t="shared" si="2"/>
        <v>-2.0502665346495046e-003</v>
      </c>
      <c r="H23" s="87"/>
      <c r="I23" s="90"/>
    </row>
    <row r="24" spans="1:9" s="7" customFormat="1" ht="23.1" customHeight="1">
      <c r="A24" s="17">
        <v>15</v>
      </c>
      <c r="B24" s="28" t="s">
        <v>33</v>
      </c>
      <c r="C24" s="34">
        <v>35673</v>
      </c>
      <c r="D24" s="43">
        <f t="shared" si="0"/>
        <v>4.4999999999999997e-003</v>
      </c>
      <c r="E24" s="53">
        <v>35557</v>
      </c>
      <c r="F24" s="66">
        <f t="shared" si="1"/>
        <v>116</v>
      </c>
      <c r="G24" s="79">
        <f t="shared" si="2"/>
        <v>3.2623674663216809e-003</v>
      </c>
      <c r="H24" s="88"/>
      <c r="I24" s="88"/>
    </row>
    <row r="25" spans="1:9" s="7" customFormat="1" ht="23.1" customHeight="1">
      <c r="A25" s="17">
        <v>16</v>
      </c>
      <c r="B25" s="28" t="s">
        <v>34</v>
      </c>
      <c r="C25" s="34">
        <v>895443</v>
      </c>
      <c r="D25" s="43">
        <f t="shared" si="0"/>
        <v>0.1124</v>
      </c>
      <c r="E25" s="53">
        <v>652420</v>
      </c>
      <c r="F25" s="66">
        <f t="shared" si="1"/>
        <v>243023</v>
      </c>
      <c r="G25" s="79">
        <f t="shared" si="2"/>
        <v>0.3724947119953404</v>
      </c>
      <c r="H25" s="88"/>
      <c r="I25" s="88"/>
    </row>
    <row r="26" spans="1:9" s="7" customFormat="1" ht="23.1" customHeight="1">
      <c r="A26" s="17">
        <v>17</v>
      </c>
      <c r="B26" s="28" t="s">
        <v>35</v>
      </c>
      <c r="C26" s="34">
        <v>410947</v>
      </c>
      <c r="D26" s="43">
        <f t="shared" si="0"/>
        <v>5.16e-002</v>
      </c>
      <c r="E26" s="53">
        <v>488929</v>
      </c>
      <c r="F26" s="66">
        <f t="shared" si="1"/>
        <v>-77982</v>
      </c>
      <c r="G26" s="79">
        <f t="shared" si="2"/>
        <v>-0.15949555047869937</v>
      </c>
      <c r="H26" s="88"/>
      <c r="I26" s="88"/>
    </row>
    <row r="27" spans="1:9" s="7" customFormat="1" ht="23.1" customHeight="1">
      <c r="A27" s="17">
        <v>18</v>
      </c>
      <c r="B27" s="28" t="s">
        <v>36</v>
      </c>
      <c r="C27" s="34">
        <v>42365</v>
      </c>
      <c r="D27" s="43">
        <f t="shared" si="0"/>
        <v>5.3e-003</v>
      </c>
      <c r="E27" s="53">
        <v>33336</v>
      </c>
      <c r="F27" s="66">
        <f t="shared" si="1"/>
        <v>9029</v>
      </c>
      <c r="G27" s="79">
        <f t="shared" si="2"/>
        <v>0.27084833213342935</v>
      </c>
      <c r="H27" s="88"/>
      <c r="I27" s="88"/>
    </row>
    <row r="28" spans="1:9" s="7" customFormat="1" ht="23.1" customHeight="1">
      <c r="A28" s="17">
        <v>19</v>
      </c>
      <c r="B28" s="28" t="s">
        <v>39</v>
      </c>
      <c r="C28" s="34">
        <v>408700</v>
      </c>
      <c r="D28" s="43">
        <f t="shared" si="0"/>
        <v>5.1299999999999998e-002</v>
      </c>
      <c r="E28" s="53">
        <v>240700</v>
      </c>
      <c r="F28" s="66">
        <f t="shared" si="1"/>
        <v>168000</v>
      </c>
      <c r="G28" s="79">
        <f t="shared" si="2"/>
        <v>0.69796427087660984</v>
      </c>
      <c r="H28" s="88"/>
      <c r="I28" s="88"/>
    </row>
    <row r="29" spans="1:9" s="7" customFormat="1" ht="23.1" customHeight="1">
      <c r="A29" s="17">
        <v>20</v>
      </c>
      <c r="B29" s="28" t="s">
        <v>9</v>
      </c>
      <c r="C29" s="34">
        <v>633281</v>
      </c>
      <c r="D29" s="43">
        <f t="shared" si="0"/>
        <v>7.9500000000000001e-002</v>
      </c>
      <c r="E29" s="53">
        <v>773135</v>
      </c>
      <c r="F29" s="66">
        <f t="shared" si="1"/>
        <v>-139854</v>
      </c>
      <c r="G29" s="79">
        <f t="shared" si="2"/>
        <v>-0.1808920822366081</v>
      </c>
      <c r="H29" s="88"/>
      <c r="I29" s="88"/>
    </row>
    <row r="30" spans="1:9" s="7" customFormat="1" ht="23.1" customHeight="1">
      <c r="A30" s="17">
        <v>21</v>
      </c>
      <c r="B30" s="28" t="s">
        <v>25</v>
      </c>
      <c r="C30" s="34">
        <v>200000</v>
      </c>
      <c r="D30" s="43">
        <f t="shared" si="0"/>
        <v>2.5100000000000001e-002</v>
      </c>
      <c r="E30" s="53">
        <v>200000</v>
      </c>
      <c r="F30" s="66">
        <f t="shared" si="1"/>
        <v>0</v>
      </c>
      <c r="G30" s="79">
        <f t="shared" si="2"/>
        <v>0</v>
      </c>
      <c r="H30" s="88"/>
      <c r="I30" s="88"/>
    </row>
    <row r="31" spans="1:9" s="7" customFormat="1" ht="23.1" customHeight="1">
      <c r="A31" s="17">
        <v>22</v>
      </c>
      <c r="B31" s="28" t="s">
        <v>4</v>
      </c>
      <c r="C31" s="34">
        <v>54332</v>
      </c>
      <c r="D31" s="43">
        <f t="shared" si="0"/>
        <v>6.7999999999999996e-003</v>
      </c>
      <c r="E31" s="53">
        <v>74787</v>
      </c>
      <c r="F31" s="66">
        <f t="shared" si="1"/>
        <v>-20455</v>
      </c>
      <c r="G31" s="79">
        <f t="shared" si="2"/>
        <v>-0.2735101020230789</v>
      </c>
      <c r="H31" s="88"/>
      <c r="I31" s="88"/>
    </row>
    <row r="32" spans="1:9" s="7" customFormat="1" ht="23.1" customHeight="1">
      <c r="A32" s="17">
        <v>23</v>
      </c>
      <c r="B32" s="29" t="s">
        <v>37</v>
      </c>
      <c r="C32" s="35">
        <v>101400</v>
      </c>
      <c r="D32" s="44">
        <f t="shared" si="0"/>
        <v>1.2699999999999999e-002</v>
      </c>
      <c r="E32" s="54">
        <v>264500</v>
      </c>
      <c r="F32" s="67">
        <f t="shared" si="1"/>
        <v>-163100</v>
      </c>
      <c r="G32" s="80">
        <f t="shared" si="2"/>
        <v>-0.61663516068052926</v>
      </c>
      <c r="H32" s="88"/>
      <c r="I32" s="88"/>
    </row>
    <row r="33" spans="1:9" s="7" customFormat="1" ht="23.1" customHeight="1">
      <c r="A33" s="18" t="s">
        <v>38</v>
      </c>
      <c r="B33" s="30"/>
      <c r="C33" s="36">
        <f>SUM(C11:C32)</f>
        <v>7970000</v>
      </c>
      <c r="D33" s="45">
        <f>SUM(D11:D32)</f>
        <v>1</v>
      </c>
      <c r="E33" s="55">
        <f>SUM(E11:E32)</f>
        <v>7780000</v>
      </c>
      <c r="F33" s="68">
        <f t="shared" si="1"/>
        <v>190000</v>
      </c>
      <c r="G33" s="81">
        <f t="shared" si="2"/>
        <v>2.4421593830334189e-002</v>
      </c>
      <c r="H33" s="88"/>
      <c r="I33" s="88"/>
    </row>
    <row r="34" spans="1:9" s="7" customFormat="1" ht="23.1" customHeight="1">
      <c r="A34" s="19" t="s">
        <v>47</v>
      </c>
      <c r="B34" s="19"/>
      <c r="D34" s="40"/>
      <c r="F34" s="69" t="s">
        <v>10</v>
      </c>
      <c r="G34" s="69"/>
      <c r="H34" s="88"/>
      <c r="I34" s="88"/>
    </row>
    <row r="35" spans="1:9" s="8" customFormat="1" ht="23.1" customHeight="1">
      <c r="A35" s="14" t="s">
        <v>11</v>
      </c>
      <c r="B35" s="25"/>
      <c r="C35" s="31" t="str">
        <f>C9</f>
        <v>令和７年度</v>
      </c>
      <c r="D35" s="31"/>
      <c r="E35" s="50" t="str">
        <f>E9</f>
        <v>令和６年度</v>
      </c>
      <c r="F35" s="70" t="s">
        <v>42</v>
      </c>
      <c r="G35" s="76"/>
      <c r="H35" s="88"/>
      <c r="I35" s="88"/>
    </row>
    <row r="36" spans="1:9" s="8" customFormat="1" ht="23.1" customHeight="1">
      <c r="A36" s="15"/>
      <c r="B36" s="26"/>
      <c r="C36" s="32" t="s">
        <v>44</v>
      </c>
      <c r="D36" s="41" t="s">
        <v>14</v>
      </c>
      <c r="E36" s="51" t="s">
        <v>45</v>
      </c>
      <c r="F36" s="71" t="s">
        <v>21</v>
      </c>
      <c r="G36" s="77" t="s">
        <v>46</v>
      </c>
      <c r="H36" s="88"/>
      <c r="I36" s="88"/>
    </row>
    <row r="37" spans="1:9" s="7" customFormat="1" ht="23.1" customHeight="1">
      <c r="A37" s="16">
        <v>1</v>
      </c>
      <c r="B37" s="27" t="s">
        <v>15</v>
      </c>
      <c r="C37" s="33">
        <v>80096</v>
      </c>
      <c r="D37" s="42">
        <f t="shared" ref="D37:D47" si="3">ROUND(C37/$C$33,4)</f>
        <v>1.e-002</v>
      </c>
      <c r="E37" s="56">
        <v>84420</v>
      </c>
      <c r="F37" s="65">
        <f t="shared" ref="F37:F48" si="4">C37-E37</f>
        <v>-4324</v>
      </c>
      <c r="G37" s="78">
        <f t="shared" ref="G37:G48" si="5">F37/E37</f>
        <v>-5.1220090026060178e-002</v>
      </c>
      <c r="H37" s="88"/>
      <c r="I37" s="88"/>
    </row>
    <row r="38" spans="1:9" s="7" customFormat="1" ht="23.1" customHeight="1">
      <c r="A38" s="17">
        <v>2</v>
      </c>
      <c r="B38" s="28" t="s">
        <v>17</v>
      </c>
      <c r="C38" s="34">
        <v>1540811</v>
      </c>
      <c r="D38" s="43">
        <f t="shared" si="3"/>
        <v>0.1933</v>
      </c>
      <c r="E38" s="53">
        <v>1414978</v>
      </c>
      <c r="F38" s="66">
        <f t="shared" si="4"/>
        <v>125833</v>
      </c>
      <c r="G38" s="79">
        <f t="shared" si="5"/>
        <v>8.8929297840673147e-002</v>
      </c>
      <c r="H38" s="88"/>
      <c r="I38" s="88"/>
    </row>
    <row r="39" spans="1:9" s="7" customFormat="1" ht="23.1" customHeight="1">
      <c r="A39" s="17">
        <v>3</v>
      </c>
      <c r="B39" s="28" t="s">
        <v>6</v>
      </c>
      <c r="C39" s="34">
        <v>2857480</v>
      </c>
      <c r="D39" s="43">
        <f t="shared" si="3"/>
        <v>0.35849999999999999</v>
      </c>
      <c r="E39" s="53">
        <v>2698113</v>
      </c>
      <c r="F39" s="66">
        <f t="shared" si="4"/>
        <v>159367</v>
      </c>
      <c r="G39" s="79">
        <f t="shared" si="5"/>
        <v>5.9066095452636712e-002</v>
      </c>
      <c r="H39" s="88"/>
      <c r="I39" s="88"/>
    </row>
    <row r="40" spans="1:9" s="7" customFormat="1" ht="23.1" customHeight="1">
      <c r="A40" s="17">
        <v>4</v>
      </c>
      <c r="B40" s="28" t="s">
        <v>0</v>
      </c>
      <c r="C40" s="34">
        <v>512137</v>
      </c>
      <c r="D40" s="43">
        <f t="shared" si="3"/>
        <v>6.4299999999999996e-002</v>
      </c>
      <c r="E40" s="53">
        <v>461060</v>
      </c>
      <c r="F40" s="66">
        <f t="shared" si="4"/>
        <v>51077</v>
      </c>
      <c r="G40" s="79">
        <f t="shared" si="5"/>
        <v>0.11078167700516202</v>
      </c>
      <c r="H40" s="88"/>
      <c r="I40" s="88"/>
    </row>
    <row r="41" spans="1:9" s="7" customFormat="1" ht="23.1" customHeight="1">
      <c r="A41" s="17">
        <v>6</v>
      </c>
      <c r="B41" s="28" t="s">
        <v>2</v>
      </c>
      <c r="C41" s="34">
        <v>257608</v>
      </c>
      <c r="D41" s="43">
        <f t="shared" si="3"/>
        <v>3.2300000000000002e-002</v>
      </c>
      <c r="E41" s="53">
        <v>316150</v>
      </c>
      <c r="F41" s="66">
        <f t="shared" si="4"/>
        <v>-58542</v>
      </c>
      <c r="G41" s="79">
        <f t="shared" si="5"/>
        <v>-0.1851715957615056</v>
      </c>
      <c r="H41" s="88"/>
      <c r="I41" s="88"/>
    </row>
    <row r="42" spans="1:9" s="7" customFormat="1" ht="23.1" customHeight="1">
      <c r="A42" s="17">
        <v>7</v>
      </c>
      <c r="B42" s="28" t="s">
        <v>18</v>
      </c>
      <c r="C42" s="34">
        <v>168668</v>
      </c>
      <c r="D42" s="43">
        <f t="shared" si="3"/>
        <v>2.12e-002</v>
      </c>
      <c r="E42" s="53">
        <v>171877</v>
      </c>
      <c r="F42" s="66">
        <f t="shared" si="4"/>
        <v>-3209</v>
      </c>
      <c r="G42" s="79">
        <f t="shared" si="5"/>
        <v>-1.8670328199817312e-002</v>
      </c>
      <c r="H42" s="88"/>
      <c r="I42" s="88"/>
    </row>
    <row r="43" spans="1:9" s="7" customFormat="1" ht="23.1" customHeight="1">
      <c r="A43" s="17">
        <v>8</v>
      </c>
      <c r="B43" s="28" t="s">
        <v>19</v>
      </c>
      <c r="C43" s="34">
        <v>774243</v>
      </c>
      <c r="D43" s="43">
        <f t="shared" si="3"/>
        <v>9.7100000000000006e-002</v>
      </c>
      <c r="E43" s="53">
        <v>905352</v>
      </c>
      <c r="F43" s="66">
        <f t="shared" si="4"/>
        <v>-131109</v>
      </c>
      <c r="G43" s="79">
        <f t="shared" si="5"/>
        <v>-0.14481549717678871</v>
      </c>
      <c r="H43" s="88"/>
      <c r="I43" s="88"/>
    </row>
    <row r="44" spans="1:9" s="7" customFormat="1" ht="23.1" customHeight="1">
      <c r="A44" s="17">
        <v>9</v>
      </c>
      <c r="B44" s="28" t="s">
        <v>16</v>
      </c>
      <c r="C44" s="34">
        <v>286959</v>
      </c>
      <c r="D44" s="43">
        <f t="shared" si="3"/>
        <v>3.5999999999999997e-002</v>
      </c>
      <c r="E44" s="53">
        <v>300350</v>
      </c>
      <c r="F44" s="66">
        <f t="shared" si="4"/>
        <v>-13391</v>
      </c>
      <c r="G44" s="79">
        <f t="shared" si="5"/>
        <v>-4.4584651240219743e-002</v>
      </c>
      <c r="H44" s="88"/>
      <c r="I44" s="88"/>
    </row>
    <row r="45" spans="1:9" s="7" customFormat="1" ht="23.1" customHeight="1">
      <c r="A45" s="17">
        <v>10</v>
      </c>
      <c r="B45" s="28" t="s">
        <v>20</v>
      </c>
      <c r="C45" s="34">
        <v>777162</v>
      </c>
      <c r="D45" s="43">
        <f t="shared" si="3"/>
        <v>9.7500000000000003e-002</v>
      </c>
      <c r="E45" s="53">
        <v>879815</v>
      </c>
      <c r="F45" s="66">
        <f t="shared" si="4"/>
        <v>-102653</v>
      </c>
      <c r="G45" s="79">
        <f t="shared" si="5"/>
        <v>-0.1166756647704347</v>
      </c>
      <c r="H45" s="88"/>
      <c r="I45" s="88"/>
    </row>
    <row r="46" spans="1:9" s="7" customFormat="1" ht="23.1" customHeight="1">
      <c r="A46" s="17">
        <v>12</v>
      </c>
      <c r="B46" s="28" t="s">
        <v>22</v>
      </c>
      <c r="C46" s="34">
        <v>512450</v>
      </c>
      <c r="D46" s="43">
        <f t="shared" si="3"/>
        <v>6.4299999999999996e-002</v>
      </c>
      <c r="E46" s="53">
        <v>515079</v>
      </c>
      <c r="F46" s="66">
        <f t="shared" si="4"/>
        <v>-2629</v>
      </c>
      <c r="G46" s="79">
        <f t="shared" si="5"/>
        <v>-5.1040714142879052e-003</v>
      </c>
      <c r="H46" s="88"/>
      <c r="I46" s="88"/>
    </row>
    <row r="47" spans="1:9" s="7" customFormat="1" ht="23.1" customHeight="1">
      <c r="A47" s="20">
        <v>14</v>
      </c>
      <c r="B47" s="29" t="s">
        <v>3</v>
      </c>
      <c r="C47" s="35">
        <v>202386</v>
      </c>
      <c r="D47" s="44">
        <f t="shared" si="3"/>
        <v>2.5399999999999999e-002</v>
      </c>
      <c r="E47" s="57">
        <v>32806</v>
      </c>
      <c r="F47" s="67">
        <f t="shared" si="4"/>
        <v>169580</v>
      </c>
      <c r="G47" s="80">
        <f t="shared" si="5"/>
        <v>5.1691763701761877</v>
      </c>
      <c r="H47" s="88"/>
      <c r="I47" s="88"/>
    </row>
    <row r="48" spans="1:9" s="7" customFormat="1" ht="23.1" customHeight="1">
      <c r="A48" s="18" t="s">
        <v>23</v>
      </c>
      <c r="B48" s="30"/>
      <c r="C48" s="36">
        <f>SUM(C37:C47)</f>
        <v>7970000</v>
      </c>
      <c r="D48" s="45">
        <f>SUM(D37:D47)</f>
        <v>0.99990000000000001</v>
      </c>
      <c r="E48" s="55">
        <f>SUM(E37:E47)</f>
        <v>7780000</v>
      </c>
      <c r="F48" s="68">
        <f t="shared" si="4"/>
        <v>190000</v>
      </c>
      <c r="G48" s="81">
        <f t="shared" si="5"/>
        <v>2.4421593830334189e-002</v>
      </c>
      <c r="H48" s="88"/>
      <c r="I48" s="88"/>
    </row>
    <row r="49" spans="1:1" ht="13.2">
      <c r="A49" s="21" t="s">
        <v>40</v>
      </c>
    </row>
  </sheetData>
  <mergeCells count="16">
    <mergeCell ref="A1:H1"/>
    <mergeCell ref="B4:D4"/>
    <mergeCell ref="B5:D5"/>
    <mergeCell ref="B6:C6"/>
    <mergeCell ref="A8:B8"/>
    <mergeCell ref="F8:G8"/>
    <mergeCell ref="C9:D9"/>
    <mergeCell ref="F9:G9"/>
    <mergeCell ref="A33:B33"/>
    <mergeCell ref="A34:B34"/>
    <mergeCell ref="F34:G34"/>
    <mergeCell ref="C35:D35"/>
    <mergeCell ref="F35:G35"/>
    <mergeCell ref="A48:B48"/>
    <mergeCell ref="A9:B10"/>
    <mergeCell ref="A35:B36"/>
  </mergeCells>
  <phoneticPr fontId="4"/>
  <printOptions horizontalCentered="1" verticalCentered="1"/>
  <pageMargins left="0.51181102362204722" right="0.35433070866141736" top="0.31496062992125984" bottom="0.47244094488188981" header="0.31496062992125984" footer="0.19685039370078741"/>
  <pageSetup paperSize="9" scale="76" fitToWidth="1" fitToHeight="1" orientation="portrait" usePrinterDefaults="1" errors="blank" r:id="rId1"/>
  <headerFooter alignWithMargins="0">
    <oddFooter>&amp;C&amp;"ＭＳ Ｐ明朝,標準"－ 20 －</oddFoot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予算概要</vt:lpstr>
    </vt:vector>
  </TitlesOfParts>
  <Company>パソコン研究会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南箕輪村役場</dc:creator>
  <cp:lastModifiedBy>浦嶋一馬</cp:lastModifiedBy>
  <cp:lastPrinted>2025-02-17T06:16:05Z</cp:lastPrinted>
  <dcterms:created xsi:type="dcterms:W3CDTF">1998-01-27T02:13:24Z</dcterms:created>
  <dcterms:modified xsi:type="dcterms:W3CDTF">2025-05-15T02:59:04Z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2025-05-15T02:59:04Z</vt:filetime>
  </property>
</Properties>
</file>