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updateLinks="never"/>
  <bookViews>
    <workbookView xWindow="9600" yWindow="-15" windowWidth="9645" windowHeight="12585" tabRatio="800"/>
  </bookViews>
  <sheets>
    <sheet name="歳入予算項別" sheetId="1" r:id="rId1"/>
    <sheet name="歳出予算項別" sheetId="2" r:id="rId2"/>
  </sheets>
  <definedNames>
    <definedName name="_xlnm.Print_Area" localSheetId="0">歳入予算項別!$A$1:$L$64</definedName>
    <definedName name="_xlnm.Print_Area" localSheetId="1">歳出予算項別!$B$2:$M$47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財政係</author>
    <author>南箕輪村</author>
  </authors>
  <commentList>
    <comment ref="E1" authorId="0">
      <text>
        <r>
          <rPr>
            <b/>
            <sz val="9"/>
            <color indexed="81"/>
            <rFont val="ＭＳ Ｐゴシック"/>
          </rPr>
          <t>財政係:</t>
        </r>
        <r>
          <rPr>
            <sz val="9"/>
            <color indexed="81"/>
            <rFont val="ＭＳ Ｐゴシック"/>
          </rPr>
          <t xml:space="preserve">
RKK 歳出予算科目集計表　出力レベル3より</t>
        </r>
      </text>
    </comment>
    <comment ref="B2" authorId="1">
      <text>
        <r>
          <rPr>
            <b/>
            <sz val="9"/>
            <color indexed="81"/>
            <rFont val="ＭＳ Ｐゴシック"/>
          </rPr>
          <t>南箕輪村:</t>
        </r>
        <r>
          <rPr>
            <sz val="9"/>
            <color indexed="81"/>
            <rFont val="ＭＳ Ｐゴシック"/>
          </rPr>
          <t xml:space="preserve">
村の歳出の行政目的による分類。議会費、総務費、民生費、衛生費、労働費、農林業費、商工費、土木費、消防費、教育費など。</t>
        </r>
      </text>
    </comment>
    <comment ref="C5" authorId="1">
      <text>
        <r>
          <rPr>
            <b/>
            <sz val="9"/>
            <color indexed="81"/>
            <rFont val="ＭＳ Ｐゴシック"/>
          </rPr>
          <t>南箕輪村:</t>
        </r>
        <r>
          <rPr>
            <sz val="9"/>
            <color indexed="81"/>
            <rFont val="ＭＳ Ｐゴシック"/>
          </rPr>
          <t xml:space="preserve">
村議会を運営するための経費</t>
        </r>
      </text>
    </comment>
    <comment ref="C7" authorId="1">
      <text>
        <r>
          <rPr>
            <b/>
            <sz val="9"/>
            <color indexed="81"/>
            <rFont val="ＭＳ Ｐゴシック"/>
          </rPr>
          <t>南箕輪村:</t>
        </r>
        <r>
          <rPr>
            <sz val="9"/>
            <color indexed="81"/>
            <rFont val="ＭＳ Ｐゴシック"/>
          </rPr>
          <t xml:space="preserve">
自治振興、広報、戸籍、住民票、選挙、統計など役場を運営するための全般的な経費。</t>
        </r>
      </text>
    </comment>
    <comment ref="C14" authorId="1">
      <text>
        <r>
          <rPr>
            <b/>
            <sz val="9"/>
            <color indexed="81"/>
            <rFont val="ＭＳ Ｐゴシック"/>
          </rPr>
          <t>南箕輪村:</t>
        </r>
        <r>
          <rPr>
            <sz val="9"/>
            <color indexed="81"/>
            <rFont val="ＭＳ Ｐゴシック"/>
          </rPr>
          <t xml:space="preserve">
高齢者、傷害者、乳幼児に対する福祉など、安定した社会生活を保障するための経費。</t>
        </r>
      </text>
    </comment>
    <comment ref="C18" authorId="1">
      <text>
        <r>
          <rPr>
            <b/>
            <sz val="9"/>
            <color indexed="81"/>
            <rFont val="ＭＳ Ｐゴシック"/>
          </rPr>
          <t>南箕輪村:</t>
        </r>
        <r>
          <rPr>
            <sz val="9"/>
            <color indexed="81"/>
            <rFont val="ＭＳ Ｐゴシック"/>
          </rPr>
          <t xml:space="preserve">
健康の維持増進、休日診療、ごみ処理やし尿処理など、市民の健康で衛生的な生活を維持するための経費。</t>
        </r>
      </text>
    </comment>
    <comment ref="C21" authorId="1">
      <text>
        <r>
          <rPr>
            <b/>
            <sz val="9"/>
            <color indexed="81"/>
            <rFont val="ＭＳ Ｐゴシック"/>
          </rPr>
          <t>南箕輪村:</t>
        </r>
        <r>
          <rPr>
            <sz val="9"/>
            <color indexed="81"/>
            <rFont val="ＭＳ Ｐゴシック"/>
          </rPr>
          <t xml:space="preserve">
農業委員会の運営や農業の振興のための経費。</t>
        </r>
      </text>
    </comment>
    <comment ref="C24" authorId="1">
      <text>
        <r>
          <rPr>
            <b/>
            <sz val="9"/>
            <color indexed="81"/>
            <rFont val="ＭＳ Ｐゴシック"/>
          </rPr>
          <t>南箕輪村:</t>
        </r>
        <r>
          <rPr>
            <sz val="9"/>
            <color indexed="81"/>
            <rFont val="ＭＳ Ｐゴシック"/>
          </rPr>
          <t xml:space="preserve">
商工業の振興の経費。</t>
        </r>
      </text>
    </comment>
    <comment ref="C26" authorId="1">
      <text>
        <r>
          <rPr>
            <b/>
            <sz val="9"/>
            <color indexed="81"/>
            <rFont val="ＭＳ Ｐゴシック"/>
          </rPr>
          <t>南箕輪村:</t>
        </r>
        <r>
          <rPr>
            <sz val="9"/>
            <color indexed="81"/>
            <rFont val="ＭＳ Ｐゴシック"/>
          </rPr>
          <t xml:space="preserve">
道路、橋、河川、公園、さとやまの整備、都市計画などの経費。</t>
        </r>
      </text>
    </comment>
    <comment ref="C32" authorId="1">
      <text>
        <r>
          <rPr>
            <b/>
            <sz val="9"/>
            <color indexed="81"/>
            <rFont val="ＭＳ Ｐゴシック"/>
          </rPr>
          <t>南箕輪村:</t>
        </r>
        <r>
          <rPr>
            <sz val="9"/>
            <color indexed="81"/>
            <rFont val="ＭＳ Ｐゴシック"/>
          </rPr>
          <t xml:space="preserve">
消防署、消防団や救急活動のための経費。</t>
        </r>
      </text>
    </comment>
    <comment ref="C34" authorId="1">
      <text>
        <r>
          <rPr>
            <b/>
            <sz val="9"/>
            <color indexed="81"/>
            <rFont val="ＭＳ Ｐゴシック"/>
          </rPr>
          <t>南箕輪村:</t>
        </r>
        <r>
          <rPr>
            <sz val="9"/>
            <color indexed="81"/>
            <rFont val="ＭＳ Ｐゴシック"/>
          </rPr>
          <t xml:space="preserve">
小中学校や給食センター、総合体育施設の管理運営など教育関係の経費。</t>
        </r>
      </text>
    </comment>
    <comment ref="C40" authorId="1">
      <text>
        <r>
          <rPr>
            <b/>
            <sz val="9"/>
            <color indexed="81"/>
            <rFont val="ＭＳ Ｐゴシック"/>
          </rPr>
          <t>南箕輪村:</t>
        </r>
        <r>
          <rPr>
            <sz val="9"/>
            <color indexed="81"/>
            <rFont val="ＭＳ Ｐゴシック"/>
          </rPr>
          <t xml:space="preserve">
自然災害による被害を受けた施設を原形に復旧するための経費。</t>
        </r>
      </text>
    </comment>
    <comment ref="C42" authorId="1">
      <text>
        <r>
          <rPr>
            <b/>
            <sz val="9"/>
            <color indexed="81"/>
            <rFont val="ＭＳ Ｐゴシック"/>
          </rPr>
          <t>南箕輪村:</t>
        </r>
        <r>
          <rPr>
            <sz val="9"/>
            <color indexed="81"/>
            <rFont val="ＭＳ Ｐゴシック"/>
          </rPr>
          <t xml:space="preserve">
地方債の元金及び利子の支払いに要する経費。　</t>
        </r>
      </text>
    </comment>
    <comment ref="C44" authorId="1">
      <text>
        <r>
          <rPr>
            <b/>
            <sz val="9"/>
            <color indexed="81"/>
            <rFont val="ＭＳ Ｐゴシック"/>
          </rPr>
          <t>南箕輪村:</t>
        </r>
        <r>
          <rPr>
            <sz val="9"/>
            <color indexed="81"/>
            <rFont val="ＭＳ Ｐゴシック"/>
          </rPr>
          <t xml:space="preserve">
予算外の支出や予算を超過した時に充当する目的外予算。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<sst xmlns="http://schemas.openxmlformats.org/spreadsheetml/2006/main" xmlns:r="http://schemas.openxmlformats.org/officeDocument/2006/relationships" count="129" uniqueCount="129">
  <si>
    <t>０５</t>
  </si>
  <si>
    <t>(A)-(B)=(C)</t>
  </si>
  <si>
    <t>０４</t>
  </si>
  <si>
    <t>１４</t>
  </si>
  <si>
    <t>【 歳出（目的別） 】</t>
    <rPh sb="2" eb="4">
      <t>サイシュツ</t>
    </rPh>
    <rPh sb="5" eb="7">
      <t>モクテキ</t>
    </rPh>
    <rPh sb="7" eb="8">
      <t>ベツ</t>
    </rPh>
    <phoneticPr fontId="14"/>
  </si>
  <si>
    <t>分担金及び負担金</t>
    <rPh sb="0" eb="3">
      <t>ブンタンキン</t>
    </rPh>
    <rPh sb="3" eb="4">
      <t>オヨ</t>
    </rPh>
    <rPh sb="5" eb="8">
      <t>フタンキン</t>
    </rPh>
    <phoneticPr fontId="14"/>
  </si>
  <si>
    <t>預金利子</t>
    <rPh sb="0" eb="4">
      <t>ヨキンリシ</t>
    </rPh>
    <phoneticPr fontId="14"/>
  </si>
  <si>
    <t>０１</t>
  </si>
  <si>
    <t>議 会 費</t>
  </si>
  <si>
    <t>０７</t>
  </si>
  <si>
    <t>１</t>
  </si>
  <si>
    <t>教 育 費</t>
  </si>
  <si>
    <t>軽自動車税</t>
    <rPh sb="0" eb="5">
      <t>ケイジドウシャゼイ</t>
    </rPh>
    <phoneticPr fontId="14"/>
  </si>
  <si>
    <t>０６</t>
  </si>
  <si>
    <t>令和６年度(B)</t>
    <rPh sb="0" eb="2">
      <t>レイワ</t>
    </rPh>
    <rPh sb="3" eb="5">
      <t>ネンド</t>
    </rPh>
    <phoneticPr fontId="14"/>
  </si>
  <si>
    <t>森林環境譲与税</t>
    <rPh sb="0" eb="2">
      <t>シンリン</t>
    </rPh>
    <rPh sb="2" eb="4">
      <t>カンキョウ</t>
    </rPh>
    <rPh sb="4" eb="6">
      <t>ジョウヨ</t>
    </rPh>
    <rPh sb="6" eb="7">
      <t>ゼイ</t>
    </rPh>
    <phoneticPr fontId="4"/>
  </si>
  <si>
    <t>１０</t>
  </si>
  <si>
    <t>商 工 費</t>
  </si>
  <si>
    <t>０３</t>
  </si>
  <si>
    <t>住 宅 費</t>
  </si>
  <si>
    <t>当初予算</t>
    <rPh sb="0" eb="2">
      <t>トウショ</t>
    </rPh>
    <rPh sb="2" eb="4">
      <t>ヨサン</t>
    </rPh>
    <phoneticPr fontId="14"/>
  </si>
  <si>
    <t>０２</t>
  </si>
  <si>
    <t>６</t>
  </si>
  <si>
    <t>１２</t>
  </si>
  <si>
    <t>徴 税 費</t>
  </si>
  <si>
    <t>公 債 費</t>
  </si>
  <si>
    <t>２</t>
  </si>
  <si>
    <t>入 湯 税</t>
    <rPh sb="0" eb="3">
      <t>ニュウトウ</t>
    </rPh>
    <rPh sb="4" eb="5">
      <t>ゼイ</t>
    </rPh>
    <phoneticPr fontId="14"/>
  </si>
  <si>
    <t>社会福祉費</t>
  </si>
  <si>
    <t>総 務 費</t>
  </si>
  <si>
    <t>道路橋梁費</t>
  </si>
  <si>
    <t>自動車重量譲与税</t>
    <rPh sb="0" eb="3">
      <t>ジドウシャ</t>
    </rPh>
    <rPh sb="3" eb="5">
      <t>ジュウリョウ</t>
    </rPh>
    <rPh sb="5" eb="7">
      <t>ジョウヨ</t>
    </rPh>
    <rPh sb="7" eb="8">
      <t>ゼイ</t>
    </rPh>
    <phoneticPr fontId="14"/>
  </si>
  <si>
    <t>総務管理費</t>
  </si>
  <si>
    <t>財産運用収入</t>
    <rPh sb="0" eb="2">
      <t>ザイサン</t>
    </rPh>
    <rPh sb="2" eb="4">
      <t>ウンヨウ</t>
    </rPh>
    <rPh sb="4" eb="6">
      <t>シュウニュウ</t>
    </rPh>
    <phoneticPr fontId="14"/>
  </si>
  <si>
    <t>使用料及び手数料</t>
    <rPh sb="0" eb="3">
      <t>シヨウリョウ</t>
    </rPh>
    <rPh sb="3" eb="4">
      <t>オヨ</t>
    </rPh>
    <rPh sb="5" eb="8">
      <t>テスウリョウ</t>
    </rPh>
    <phoneticPr fontId="14"/>
  </si>
  <si>
    <t>選 挙 費</t>
  </si>
  <si>
    <t>保健衛生費</t>
  </si>
  <si>
    <t>統計調査費</t>
  </si>
  <si>
    <t>９</t>
  </si>
  <si>
    <t>監査委員費</t>
  </si>
  <si>
    <t>３</t>
  </si>
  <si>
    <t>令和７年度(A)</t>
    <rPh sb="0" eb="2">
      <t>レイワ</t>
    </rPh>
    <rPh sb="3" eb="5">
      <t>１０ネンド</t>
    </rPh>
    <phoneticPr fontId="14"/>
  </si>
  <si>
    <t>民 生 費</t>
  </si>
  <si>
    <t>林 業 費</t>
  </si>
  <si>
    <t>予 備 費</t>
  </si>
  <si>
    <t>児童福祉費</t>
  </si>
  <si>
    <t>災害救助費</t>
  </si>
  <si>
    <t>中学校費</t>
  </si>
  <si>
    <t>国庫補助金</t>
    <rPh sb="0" eb="5">
      <t>コッコホジョキン</t>
    </rPh>
    <phoneticPr fontId="14"/>
  </si>
  <si>
    <t>４</t>
  </si>
  <si>
    <t>衛 生 費</t>
  </si>
  <si>
    <t>清 掃 費</t>
  </si>
  <si>
    <t>農林水産業費</t>
  </si>
  <si>
    <t>農 業 費</t>
  </si>
  <si>
    <t>７</t>
  </si>
  <si>
    <t>消 防 費</t>
  </si>
  <si>
    <t>８</t>
  </si>
  <si>
    <t>土 木 費</t>
  </si>
  <si>
    <t>土木管理費</t>
  </si>
  <si>
    <t>河 川 費</t>
  </si>
  <si>
    <t>都市計画費</t>
  </si>
  <si>
    <t>農林施設災害復旧費</t>
    <rPh sb="0" eb="2">
      <t>ノウリン</t>
    </rPh>
    <rPh sb="2" eb="4">
      <t>シセツ</t>
    </rPh>
    <rPh sb="4" eb="6">
      <t>サイガイ</t>
    </rPh>
    <rPh sb="6" eb="8">
      <t>フッキュウ</t>
    </rPh>
    <rPh sb="8" eb="9">
      <t>ヒ</t>
    </rPh>
    <phoneticPr fontId="14"/>
  </si>
  <si>
    <t>教育総務費</t>
  </si>
  <si>
    <t>小学校費</t>
  </si>
  <si>
    <t>固定資産税</t>
    <rPh sb="0" eb="5">
      <t>コテイシサンゼイ</t>
    </rPh>
    <phoneticPr fontId="14"/>
  </si>
  <si>
    <t>社会教育費</t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</si>
  <si>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14"/>
  </si>
  <si>
    <t>保健体育費</t>
  </si>
  <si>
    <t>(C)/(B)</t>
  </si>
  <si>
    <t>款</t>
  </si>
  <si>
    <t>項</t>
  </si>
  <si>
    <t>比　　　較</t>
    <rPh sb="0" eb="1">
      <t>ヒ</t>
    </rPh>
    <rPh sb="4" eb="5">
      <t>クラ</t>
    </rPh>
    <phoneticPr fontId="14"/>
  </si>
  <si>
    <t>分 担 金</t>
    <rPh sb="0" eb="1">
      <t>ブン</t>
    </rPh>
    <rPh sb="2" eb="3">
      <t>タン</t>
    </rPh>
    <rPh sb="4" eb="5">
      <t>カネ</t>
    </rPh>
    <phoneticPr fontId="14"/>
  </si>
  <si>
    <t>戸籍・住民基本台帳費</t>
  </si>
  <si>
    <t>１１</t>
  </si>
  <si>
    <t>災害復旧費</t>
    <rPh sb="0" eb="2">
      <t>サイガイ</t>
    </rPh>
    <rPh sb="2" eb="4">
      <t>フッキュウ</t>
    </rPh>
    <rPh sb="4" eb="5">
      <t>ヒ</t>
    </rPh>
    <phoneticPr fontId="14"/>
  </si>
  <si>
    <t>歳　　　出　　　合　　　計</t>
  </si>
  <si>
    <t>※四捨五入の関係で構成比合計が100％にならない場合があります。</t>
  </si>
  <si>
    <t>【 歳 入 】</t>
    <rPh sb="2" eb="5">
      <t>サイニュウ</t>
    </rPh>
    <phoneticPr fontId="14"/>
  </si>
  <si>
    <t>（単位 ： 千円，％）</t>
    <rPh sb="1" eb="3">
      <t>タンイ</t>
    </rPh>
    <rPh sb="6" eb="8">
      <t>センエン</t>
    </rPh>
    <phoneticPr fontId="14"/>
  </si>
  <si>
    <t>款</t>
    <rPh sb="0" eb="1">
      <t>カン</t>
    </rPh>
    <phoneticPr fontId="14"/>
  </si>
  <si>
    <t>項</t>
    <rPh sb="0" eb="1">
      <t>コウ</t>
    </rPh>
    <phoneticPr fontId="14"/>
  </si>
  <si>
    <t>比　　較</t>
    <rPh sb="0" eb="1">
      <t>ヒ</t>
    </rPh>
    <rPh sb="3" eb="4">
      <t>クラ</t>
    </rPh>
    <phoneticPr fontId="14"/>
  </si>
  <si>
    <t>村　　　税</t>
    <rPh sb="0" eb="5">
      <t>ソンゼイ</t>
    </rPh>
    <phoneticPr fontId="14"/>
  </si>
  <si>
    <t>交通安全対策特別交付金</t>
    <rPh sb="0" eb="2">
      <t>コウツウ</t>
    </rPh>
    <rPh sb="2" eb="6">
      <t>アンゼンタイサク</t>
    </rPh>
    <rPh sb="6" eb="8">
      <t>トクベツ</t>
    </rPh>
    <rPh sb="8" eb="11">
      <t>コウフキン</t>
    </rPh>
    <phoneticPr fontId="14"/>
  </si>
  <si>
    <t>01</t>
  </si>
  <si>
    <t>村 民 税</t>
    <rPh sb="0" eb="3">
      <t>ソンミン</t>
    </rPh>
    <rPh sb="4" eb="5">
      <t>ゼイ</t>
    </rPh>
    <phoneticPr fontId="14"/>
  </si>
  <si>
    <t>02</t>
  </si>
  <si>
    <t>03</t>
  </si>
  <si>
    <t>04</t>
  </si>
  <si>
    <t>村たばこ税</t>
    <rPh sb="0" eb="1">
      <t>ムラ</t>
    </rPh>
    <rPh sb="4" eb="5">
      <t>ゼイ</t>
    </rPh>
    <phoneticPr fontId="14"/>
  </si>
  <si>
    <t>10</t>
  </si>
  <si>
    <t>地方譲与税</t>
    <rPh sb="0" eb="2">
      <t>チホウ</t>
    </rPh>
    <rPh sb="2" eb="4">
      <t>ジョウヨ</t>
    </rPh>
    <rPh sb="4" eb="5">
      <t>ゼイ</t>
    </rPh>
    <phoneticPr fontId="14"/>
  </si>
  <si>
    <t>地方揮発油譲与税</t>
    <rPh sb="0" eb="2">
      <t>チホウ</t>
    </rPh>
    <rPh sb="2" eb="4">
      <t>キハツ</t>
    </rPh>
    <rPh sb="4" eb="5">
      <t>アブラ</t>
    </rPh>
    <rPh sb="5" eb="7">
      <t>ジョウヨ</t>
    </rPh>
    <rPh sb="7" eb="8">
      <t>ゼイ</t>
    </rPh>
    <phoneticPr fontId="14"/>
  </si>
  <si>
    <t>利子割交付金</t>
    <rPh sb="0" eb="2">
      <t>リシ</t>
    </rPh>
    <rPh sb="2" eb="3">
      <t>ワリ</t>
    </rPh>
    <rPh sb="3" eb="6">
      <t>コウフキン</t>
    </rPh>
    <phoneticPr fontId="14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</si>
  <si>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14"/>
  </si>
  <si>
    <t>配当割交付金</t>
    <rPh sb="0" eb="2">
      <t>ハイトウ</t>
    </rPh>
    <rPh sb="2" eb="3">
      <t>ワリ</t>
    </rPh>
    <rPh sb="3" eb="6">
      <t>コウフキン</t>
    </rPh>
    <phoneticPr fontId="14"/>
  </si>
  <si>
    <t>法人事業税交付金</t>
  </si>
  <si>
    <t>地方消費税交付金</t>
    <rPh sb="0" eb="2">
      <t>チホウ</t>
    </rPh>
    <rPh sb="2" eb="5">
      <t>ショウヒゼイ</t>
    </rPh>
    <rPh sb="5" eb="8">
      <t>コウフキン</t>
    </rPh>
    <phoneticPr fontId="14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</si>
  <si>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14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</si>
  <si>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14"/>
  </si>
  <si>
    <t>地方特例交付金</t>
    <rPh sb="0" eb="2">
      <t>チホウ</t>
    </rPh>
    <rPh sb="2" eb="4">
      <t>トクレイ</t>
    </rPh>
    <rPh sb="4" eb="7">
      <t>コウフキン</t>
    </rPh>
    <phoneticPr fontId="14"/>
  </si>
  <si>
    <t>個人住民税減収補填特例交付金</t>
    <rPh sb="0" eb="2">
      <t>コジン</t>
    </rPh>
    <rPh sb="2" eb="5">
      <t>ジュウミンゼイ</t>
    </rPh>
    <rPh sb="5" eb="7">
      <t>ゲンシュウ</t>
    </rPh>
    <rPh sb="7" eb="9">
      <t>ホテン</t>
    </rPh>
    <rPh sb="9" eb="11">
      <t>トクレイ</t>
    </rPh>
    <rPh sb="11" eb="14">
      <t>コウフキン</t>
    </rPh>
    <phoneticPr fontId="14"/>
  </si>
  <si>
    <t>地方交付税</t>
    <rPh sb="0" eb="5">
      <t>チホウコウフゼイ</t>
    </rPh>
    <phoneticPr fontId="14"/>
  </si>
  <si>
    <t>負 担 金</t>
    <rPh sb="0" eb="5">
      <t>フタンキン</t>
    </rPh>
    <phoneticPr fontId="14"/>
  </si>
  <si>
    <t>使 用 料</t>
    <rPh sb="0" eb="5">
      <t>シヨウリョウ</t>
    </rPh>
    <phoneticPr fontId="14"/>
  </si>
  <si>
    <t>手 数 料</t>
    <rPh sb="0" eb="5">
      <t>テスウリョウ</t>
    </rPh>
    <phoneticPr fontId="14"/>
  </si>
  <si>
    <t>国庫支出金</t>
    <rPh sb="0" eb="5">
      <t>コッコシシュツキン</t>
    </rPh>
    <phoneticPr fontId="14"/>
  </si>
  <si>
    <t>国庫負担金</t>
    <rPh sb="0" eb="2">
      <t>コッコ</t>
    </rPh>
    <rPh sb="2" eb="5">
      <t>フタンキン</t>
    </rPh>
    <phoneticPr fontId="14"/>
  </si>
  <si>
    <t>委 託 金</t>
    <rPh sb="0" eb="3">
      <t>イタク</t>
    </rPh>
    <rPh sb="4" eb="5">
      <t>カネ</t>
    </rPh>
    <phoneticPr fontId="14"/>
  </si>
  <si>
    <t>県支出金</t>
    <rPh sb="0" eb="1">
      <t>ケン</t>
    </rPh>
    <rPh sb="1" eb="4">
      <t>シシュツキン</t>
    </rPh>
    <phoneticPr fontId="14"/>
  </si>
  <si>
    <t>県負担金</t>
    <rPh sb="0" eb="1">
      <t>ケン</t>
    </rPh>
    <rPh sb="1" eb="4">
      <t>フタンキン</t>
    </rPh>
    <phoneticPr fontId="14"/>
  </si>
  <si>
    <t>県補助金</t>
    <rPh sb="0" eb="1">
      <t>ケン</t>
    </rPh>
    <rPh sb="1" eb="4">
      <t>コッコホジョキン</t>
    </rPh>
    <phoneticPr fontId="14"/>
  </si>
  <si>
    <t>財産収入</t>
    <rPh sb="0" eb="2">
      <t>ザイサン</t>
    </rPh>
    <rPh sb="2" eb="4">
      <t>シュウニュウ</t>
    </rPh>
    <phoneticPr fontId="14"/>
  </si>
  <si>
    <t>寄 附 金</t>
    <rPh sb="0" eb="1">
      <t>ヨ</t>
    </rPh>
    <rPh sb="2" eb="3">
      <t>フ</t>
    </rPh>
    <rPh sb="4" eb="5">
      <t>キン</t>
    </rPh>
    <phoneticPr fontId="14"/>
  </si>
  <si>
    <t>繰 入 金</t>
    <rPh sb="0" eb="5">
      <t>クリイレキン</t>
    </rPh>
    <phoneticPr fontId="14"/>
  </si>
  <si>
    <t>基金繰入金</t>
    <rPh sb="0" eb="2">
      <t>キキン</t>
    </rPh>
    <rPh sb="2" eb="5">
      <t>クリイレキン</t>
    </rPh>
    <phoneticPr fontId="14"/>
  </si>
  <si>
    <t>繰 越 金</t>
    <rPh sb="0" eb="5">
      <t>クリコシキン</t>
    </rPh>
    <phoneticPr fontId="14"/>
  </si>
  <si>
    <t>諸 収 入</t>
    <rPh sb="0" eb="5">
      <t>ショシュウニュウ</t>
    </rPh>
    <phoneticPr fontId="14"/>
  </si>
  <si>
    <t>05</t>
  </si>
  <si>
    <t>延滞金加算金及び過料</t>
    <rPh sb="0" eb="2">
      <t>エンタイ</t>
    </rPh>
    <rPh sb="2" eb="3">
      <t>カネ</t>
    </rPh>
    <rPh sb="3" eb="6">
      <t>カサンキン</t>
    </rPh>
    <rPh sb="6" eb="7">
      <t>オヨ</t>
    </rPh>
    <rPh sb="8" eb="10">
      <t>カリョウ</t>
    </rPh>
    <phoneticPr fontId="14"/>
  </si>
  <si>
    <t>雑　入</t>
    <rPh sb="0" eb="1">
      <t>ザツ</t>
    </rPh>
    <rPh sb="2" eb="3">
      <t>ニュウ</t>
    </rPh>
    <phoneticPr fontId="14"/>
  </si>
  <si>
    <t>村　　　債</t>
    <rPh sb="0" eb="1">
      <t>ソン</t>
    </rPh>
    <rPh sb="4" eb="5">
      <t>サイ</t>
    </rPh>
    <phoneticPr fontId="14"/>
  </si>
  <si>
    <t>村　債</t>
    <rPh sb="0" eb="1">
      <t>ムラ</t>
    </rPh>
    <rPh sb="2" eb="3">
      <t>サイ</t>
    </rPh>
    <phoneticPr fontId="14"/>
  </si>
  <si>
    <t>歳　　入　　合　　計</t>
    <rPh sb="0" eb="4">
      <t>サイニュウ</t>
    </rPh>
    <rPh sb="6" eb="10">
      <t>ゴウケイ</t>
    </rPh>
    <phoneticPr fontId="14"/>
  </si>
  <si>
    <t>肉付け予算</t>
    <rPh sb="0" eb="2">
      <t>ニクヅ</t>
    </rPh>
    <rPh sb="3" eb="5">
      <t>ヨサン</t>
    </rPh>
    <phoneticPr fontId="14"/>
  </si>
  <si>
    <t>財産売払収入</t>
    <rPh sb="0" eb="2">
      <t>ザイサン</t>
    </rPh>
    <rPh sb="2" eb="3">
      <t>ウ</t>
    </rPh>
    <rPh sb="3" eb="4">
      <t>ハラ</t>
    </rPh>
    <rPh sb="4" eb="6">
      <t>シュウニュウ</t>
    </rPh>
    <phoneticPr fontId="14"/>
  </si>
  <si>
    <t>-</t>
  </si>
  <si>
    <t>－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</si>
</sst>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6" formatCode="&quot;¥&quot;#,##0;[Red]&quot;¥&quot;\-#,##0"/>
    <numFmt numFmtId="176" formatCode="0.0%;&quot;△&quot;0.0%"/>
    <numFmt numFmtId="177" formatCode="#,##0;&quot;△ &quot;#,##0"/>
    <numFmt numFmtId="178" formatCode="#,##0.0;[Red]\-#,##0.0"/>
  </numFmts>
  <fonts count="15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auto="1"/>
      <name val="ＭＳ 明朝"/>
      <family val="1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b/>
      <sz val="11"/>
      <color auto="1"/>
      <name val="ＭＳ Ｐ明朝"/>
      <family val="1"/>
    </font>
    <font>
      <sz val="12"/>
      <color auto="1"/>
      <name val="ＭＳ Ｐ明朝"/>
      <family val="1"/>
    </font>
    <font>
      <b/>
      <sz val="14"/>
      <color auto="1"/>
      <name val="ＭＳ Ｐ明朝"/>
      <family val="1"/>
    </font>
    <font>
      <sz val="14"/>
      <color auto="1"/>
      <name val="ＭＳ Ｐ明朝"/>
      <family val="1"/>
    </font>
    <font>
      <b/>
      <sz val="12"/>
      <color auto="1"/>
      <name val="ＭＳ Ｐ明朝"/>
      <family val="1"/>
    </font>
    <font>
      <b/>
      <sz val="16"/>
      <color auto="1"/>
      <name val="ＭＳ Ｐ明朝"/>
      <family val="1"/>
    </font>
    <font>
      <sz val="16"/>
      <color auto="1"/>
      <name val="ＭＳ Ｐ明朝"/>
      <family val="1"/>
    </font>
    <font>
      <b/>
      <sz val="16"/>
      <color indexed="10"/>
      <name val="ＭＳ Ｐ明朝"/>
      <family val="1"/>
    </font>
    <font>
      <sz val="12"/>
      <color auto="1"/>
      <name val="ＭＳ Ｐ明朝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6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21">
    <xf numFmtId="0" fontId="0" fillId="0" borderId="0" xfId="0"/>
    <xf numFmtId="0" fontId="5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38" fontId="5" fillId="2" borderId="0" xfId="35" applyFont="1" applyFill="1" applyProtection="1">
      <protection locked="0"/>
    </xf>
    <xf numFmtId="38" fontId="5" fillId="0" borderId="0" xfId="35" applyFont="1" applyFill="1" applyProtection="1">
      <protection locked="0"/>
    </xf>
    <xf numFmtId="176" fontId="5" fillId="2" borderId="0" xfId="35" applyNumberFormat="1" applyFont="1" applyFill="1" applyProtection="1">
      <protection locked="0"/>
    </xf>
    <xf numFmtId="49" fontId="6" fillId="0" borderId="0" xfId="35" applyNumberFormat="1" applyFont="1" applyFill="1" applyAlignment="1" applyProtection="1">
      <alignment horizontal="center"/>
      <protection locked="0"/>
    </xf>
    <xf numFmtId="38" fontId="5" fillId="2" borderId="0" xfId="35" applyFont="1" applyFill="1" applyAlignment="1" applyProtection="1">
      <alignment vertical="center"/>
      <protection locked="0"/>
    </xf>
    <xf numFmtId="38" fontId="6" fillId="2" borderId="0" xfId="35" applyFont="1" applyFill="1" applyAlignment="1" applyProtection="1">
      <alignment horizontal="center" vertical="center"/>
      <protection locked="0"/>
    </xf>
    <xf numFmtId="38" fontId="6" fillId="2" borderId="0" xfId="35" applyFont="1" applyFill="1" applyAlignment="1" applyProtection="1">
      <alignment vertical="center"/>
      <protection locked="0"/>
    </xf>
    <xf numFmtId="38" fontId="5" fillId="2" borderId="0" xfId="35" applyFont="1" applyFill="1" applyAlignment="1" applyProtection="1">
      <alignment horizontal="center" vertical="center"/>
      <protection locked="0"/>
    </xf>
    <xf numFmtId="38" fontId="7" fillId="2" borderId="0" xfId="35" applyFont="1" applyFill="1" applyProtection="1">
      <protection locked="0"/>
    </xf>
    <xf numFmtId="38" fontId="6" fillId="2" borderId="0" xfId="35" applyFont="1" applyFill="1" applyProtection="1">
      <protection locked="0"/>
    </xf>
    <xf numFmtId="0" fontId="8" fillId="3" borderId="0" xfId="0" applyFont="1" applyFill="1" applyBorder="1" applyAlignment="1" applyProtection="1">
      <alignment horizontal="left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left" vertical="top"/>
      <protection locked="0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Border="1" applyAlignment="1" applyProtection="1">
      <alignment vertical="center"/>
      <protection locked="0"/>
    </xf>
    <xf numFmtId="0" fontId="8" fillId="3" borderId="9" xfId="0" applyFont="1" applyFill="1" applyBorder="1" applyAlignment="1" applyProtection="1">
      <alignment vertical="center"/>
      <protection locked="0"/>
    </xf>
    <xf numFmtId="0" fontId="8" fillId="3" borderId="10" xfId="0" applyFont="1" applyFill="1" applyBorder="1" applyAlignment="1" applyProtection="1">
      <alignment vertical="center"/>
      <protection locked="0"/>
    </xf>
    <xf numFmtId="0" fontId="8" fillId="3" borderId="11" xfId="0" applyFont="1" applyFill="1" applyBorder="1" applyAlignment="1" applyProtection="1">
      <alignment vertical="center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Protection="1">
      <protection locked="0"/>
    </xf>
    <xf numFmtId="0" fontId="9" fillId="3" borderId="0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9" fillId="3" borderId="14" xfId="0" applyFont="1" applyFill="1" applyBorder="1" applyAlignment="1" applyProtection="1">
      <alignment horizontal="center" vertical="center"/>
      <protection locked="0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49" fontId="9" fillId="3" borderId="13" xfId="0" applyNumberFormat="1" applyFont="1" applyFill="1" applyBorder="1" applyAlignment="1" applyProtection="1">
      <alignment horizontal="center" vertical="center"/>
      <protection locked="0"/>
    </xf>
    <xf numFmtId="49" fontId="9" fillId="3" borderId="15" xfId="0" applyNumberFormat="1" applyFont="1" applyFill="1" applyBorder="1" applyAlignment="1" applyProtection="1">
      <alignment horizontal="center" vertical="center"/>
      <protection locked="0"/>
    </xf>
    <xf numFmtId="49" fontId="9" fillId="3" borderId="14" xfId="0" applyNumberFormat="1" applyFont="1" applyFill="1" applyBorder="1" applyAlignment="1" applyProtection="1">
      <alignment horizontal="center" vertical="center"/>
      <protection locked="0"/>
    </xf>
    <xf numFmtId="0" fontId="9" fillId="3" borderId="13" xfId="0" quotePrefix="1" applyFont="1" applyFill="1" applyBorder="1" applyAlignment="1" applyProtection="1">
      <alignment horizontal="center" vertical="center"/>
      <protection locked="0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9" fillId="3" borderId="0" xfId="0" applyFont="1" applyFill="1" applyAlignment="1" applyProtection="1">
      <alignment vertical="center"/>
      <protection locked="0"/>
    </xf>
    <xf numFmtId="0" fontId="8" fillId="3" borderId="17" xfId="0" applyFont="1" applyFill="1" applyBorder="1" applyAlignment="1" applyProtection="1">
      <alignment horizontal="center" vertical="center"/>
      <protection locked="0"/>
    </xf>
    <xf numFmtId="0" fontId="8" fillId="3" borderId="18" xfId="0" applyFont="1" applyFill="1" applyBorder="1" applyAlignment="1" applyProtection="1">
      <alignment horizontal="center" vertical="center"/>
      <protection locked="0"/>
    </xf>
    <xf numFmtId="0" fontId="9" fillId="3" borderId="19" xfId="0" applyFont="1" applyFill="1" applyBorder="1" applyAlignment="1" applyProtection="1">
      <alignment vertical="center"/>
      <protection locked="0"/>
    </xf>
    <xf numFmtId="0" fontId="9" fillId="3" borderId="20" xfId="0" applyFont="1" applyFill="1" applyBorder="1" applyAlignment="1" applyProtection="1">
      <alignment vertical="center"/>
      <protection locked="0"/>
    </xf>
    <xf numFmtId="0" fontId="9" fillId="3" borderId="21" xfId="0" applyFont="1" applyFill="1" applyBorder="1" applyAlignment="1" applyProtection="1">
      <alignment vertical="center"/>
      <protection locked="0"/>
    </xf>
    <xf numFmtId="0" fontId="9" fillId="3" borderId="22" xfId="0" applyFont="1" applyFill="1" applyBorder="1" applyAlignment="1" applyProtection="1">
      <alignment vertical="center"/>
      <protection locked="0"/>
    </xf>
    <xf numFmtId="0" fontId="9" fillId="3" borderId="23" xfId="0" applyFont="1" applyFill="1" applyBorder="1" applyAlignment="1" applyProtection="1">
      <alignment vertical="center"/>
      <protection locked="0"/>
    </xf>
    <xf numFmtId="0" fontId="8" fillId="3" borderId="22" xfId="0" applyFont="1" applyFill="1" applyBorder="1" applyAlignment="1" applyProtection="1">
      <alignment vertical="center"/>
      <protection locked="0"/>
    </xf>
    <xf numFmtId="0" fontId="9" fillId="3" borderId="21" xfId="0" applyFont="1" applyFill="1" applyBorder="1" applyAlignment="1" applyProtection="1">
      <alignment vertical="center" shrinkToFit="1"/>
      <protection locked="0"/>
    </xf>
    <xf numFmtId="0" fontId="9" fillId="3" borderId="20" xfId="0" applyFont="1" applyFill="1" applyBorder="1" applyAlignment="1" applyProtection="1">
      <alignment vertical="center" shrinkToFit="1"/>
      <protection locked="0"/>
    </xf>
    <xf numFmtId="0" fontId="9" fillId="3" borderId="24" xfId="0" applyFont="1" applyFill="1" applyBorder="1" applyAlignment="1" applyProtection="1">
      <alignment vertical="center"/>
      <protection locked="0"/>
    </xf>
    <xf numFmtId="0" fontId="8" fillId="3" borderId="25" xfId="0" applyFont="1" applyFill="1" applyBorder="1" applyAlignment="1" applyProtection="1">
      <alignment horizontal="center" vertical="center"/>
      <protection locked="0"/>
    </xf>
    <xf numFmtId="38" fontId="9" fillId="3" borderId="0" xfId="35" applyFont="1" applyFill="1" applyAlignment="1" applyProtection="1">
      <alignment vertical="center"/>
      <protection locked="0"/>
    </xf>
    <xf numFmtId="38" fontId="8" fillId="3" borderId="26" xfId="35" applyFont="1" applyFill="1" applyBorder="1" applyAlignment="1" applyProtection="1">
      <alignment horizontal="center" vertical="center"/>
      <protection locked="0"/>
    </xf>
    <xf numFmtId="38" fontId="8" fillId="3" borderId="27" xfId="35" applyFont="1" applyFill="1" applyBorder="1" applyAlignment="1" applyProtection="1">
      <alignment horizontal="center" vertical="center"/>
      <protection locked="0"/>
    </xf>
    <xf numFmtId="38" fontId="8" fillId="3" borderId="28" xfId="35" applyFont="1" applyFill="1" applyBorder="1" applyAlignment="1" applyProtection="1">
      <alignment vertical="center"/>
    </xf>
    <xf numFmtId="38" fontId="9" fillId="3" borderId="29" xfId="35" applyFont="1" applyFill="1" applyBorder="1" applyAlignment="1" applyProtection="1">
      <alignment vertical="center"/>
      <protection locked="0"/>
    </xf>
    <xf numFmtId="38" fontId="9" fillId="3" borderId="29" xfId="35" applyFont="1" applyFill="1" applyBorder="1" applyAlignment="1" applyProtection="1">
      <alignment horizontal="right" vertical="center"/>
      <protection locked="0"/>
    </xf>
    <xf numFmtId="38" fontId="9" fillId="3" borderId="30" xfId="35" applyFont="1" applyFill="1" applyBorder="1" applyAlignment="1" applyProtection="1">
      <alignment vertical="center"/>
      <protection locked="0"/>
    </xf>
    <xf numFmtId="38" fontId="8" fillId="3" borderId="31" xfId="35" applyFont="1" applyFill="1" applyBorder="1" applyAlignment="1" applyProtection="1">
      <alignment vertical="center"/>
    </xf>
    <xf numFmtId="38" fontId="9" fillId="3" borderId="28" xfId="35" applyFont="1" applyFill="1" applyBorder="1" applyAlignment="1" applyProtection="1">
      <alignment vertical="center"/>
      <protection locked="0"/>
    </xf>
    <xf numFmtId="38" fontId="9" fillId="3" borderId="32" xfId="35" applyFont="1" applyFill="1" applyBorder="1" applyAlignment="1" applyProtection="1">
      <alignment vertical="center"/>
      <protection locked="0"/>
    </xf>
    <xf numFmtId="38" fontId="8" fillId="3" borderId="12" xfId="35" applyFont="1" applyFill="1" applyBorder="1" applyAlignment="1" applyProtection="1">
      <alignment vertical="center"/>
    </xf>
    <xf numFmtId="38" fontId="8" fillId="3" borderId="28" xfId="35" applyFont="1" applyFill="1" applyBorder="1" applyAlignment="1" applyProtection="1">
      <alignment vertical="center"/>
      <protection locked="0"/>
    </xf>
    <xf numFmtId="38" fontId="8" fillId="3" borderId="31" xfId="35" applyFont="1" applyFill="1" applyBorder="1" applyAlignment="1" applyProtection="1">
      <alignment vertical="center"/>
      <protection locked="0"/>
    </xf>
    <xf numFmtId="38" fontId="8" fillId="3" borderId="10" xfId="35" applyFont="1" applyFill="1" applyBorder="1" applyAlignment="1" applyProtection="1">
      <alignment vertical="center"/>
      <protection locked="0"/>
    </xf>
    <xf numFmtId="38" fontId="8" fillId="3" borderId="29" xfId="35" applyFont="1" applyFill="1" applyBorder="1" applyAlignment="1" applyProtection="1">
      <alignment vertical="center"/>
      <protection locked="0"/>
    </xf>
    <xf numFmtId="177" fontId="8" fillId="3" borderId="12" xfId="35" applyNumberFormat="1" applyFont="1" applyFill="1" applyBorder="1" applyAlignment="1" applyProtection="1">
      <alignment vertical="center"/>
      <protection locked="0"/>
    </xf>
    <xf numFmtId="0" fontId="5" fillId="0" borderId="0" xfId="0" applyFont="1" applyFill="1" applyProtection="1">
      <protection locked="0"/>
    </xf>
    <xf numFmtId="38" fontId="9" fillId="3" borderId="0" xfId="35" applyFont="1" applyFill="1" applyBorder="1" applyAlignment="1" applyProtection="1">
      <alignment horizontal="right" vertical="center"/>
      <protection locked="0"/>
    </xf>
    <xf numFmtId="38" fontId="8" fillId="3" borderId="33" xfId="35" applyFont="1" applyFill="1" applyBorder="1" applyAlignment="1" applyProtection="1">
      <alignment horizontal="center" vertical="center"/>
      <protection locked="0"/>
    </xf>
    <xf numFmtId="38" fontId="8" fillId="3" borderId="34" xfId="35" applyFont="1" applyFill="1" applyBorder="1" applyAlignment="1" applyProtection="1">
      <alignment horizontal="center" vertical="center"/>
      <protection locked="0"/>
    </xf>
    <xf numFmtId="38" fontId="8" fillId="3" borderId="15" xfId="35" applyFont="1" applyFill="1" applyBorder="1" applyAlignment="1" applyProtection="1">
      <alignment vertical="center"/>
    </xf>
    <xf numFmtId="38" fontId="9" fillId="3" borderId="13" xfId="35" applyFont="1" applyFill="1" applyBorder="1" applyAlignment="1" applyProtection="1">
      <alignment vertical="center"/>
      <protection locked="0"/>
    </xf>
    <xf numFmtId="38" fontId="9" fillId="3" borderId="13" xfId="35" applyFont="1" applyFill="1" applyBorder="1" applyAlignment="1" applyProtection="1">
      <alignment horizontal="right" vertical="center"/>
      <protection locked="0"/>
    </xf>
    <xf numFmtId="38" fontId="9" fillId="3" borderId="14" xfId="35" applyFont="1" applyFill="1" applyBorder="1" applyAlignment="1" applyProtection="1">
      <alignment vertical="center"/>
      <protection locked="0"/>
    </xf>
    <xf numFmtId="38" fontId="8" fillId="3" borderId="35" xfId="35" applyFont="1" applyFill="1" applyBorder="1" applyAlignment="1" applyProtection="1">
      <alignment vertical="center"/>
    </xf>
    <xf numFmtId="38" fontId="9" fillId="3" borderId="15" xfId="35" applyFont="1" applyFill="1" applyBorder="1" applyAlignment="1" applyProtection="1">
      <alignment vertical="center"/>
      <protection locked="0"/>
    </xf>
    <xf numFmtId="38" fontId="9" fillId="3" borderId="16" xfId="35" applyFont="1" applyFill="1" applyBorder="1" applyAlignment="1" applyProtection="1">
      <alignment vertical="center"/>
      <protection locked="0"/>
    </xf>
    <xf numFmtId="38" fontId="8" fillId="3" borderId="36" xfId="35" applyFont="1" applyFill="1" applyBorder="1" applyAlignment="1" applyProtection="1">
      <alignment vertical="center"/>
    </xf>
    <xf numFmtId="38" fontId="7" fillId="3" borderId="0" xfId="35" applyFont="1" applyFill="1" applyProtection="1">
      <protection locked="0"/>
    </xf>
    <xf numFmtId="38" fontId="8" fillId="3" borderId="37" xfId="35" applyFont="1" applyFill="1" applyBorder="1" applyAlignment="1" applyProtection="1">
      <alignment horizontal="center" vertical="center"/>
      <protection locked="0"/>
    </xf>
    <xf numFmtId="38" fontId="8" fillId="3" borderId="38" xfId="35" applyFont="1" applyFill="1" applyBorder="1" applyAlignment="1" applyProtection="1">
      <alignment horizontal="center" vertical="center"/>
      <protection locked="0"/>
    </xf>
    <xf numFmtId="38" fontId="8" fillId="3" borderId="39" xfId="35" applyFont="1" applyFill="1" applyBorder="1" applyAlignment="1" applyProtection="1">
      <alignment vertical="center"/>
      <protection locked="0"/>
    </xf>
    <xf numFmtId="38" fontId="9" fillId="3" borderId="40" xfId="35" applyFont="1" applyFill="1" applyBorder="1" applyAlignment="1" applyProtection="1">
      <alignment vertical="center"/>
      <protection locked="0"/>
    </xf>
    <xf numFmtId="38" fontId="9" fillId="3" borderId="40" xfId="35" applyFont="1" applyFill="1" applyBorder="1" applyAlignment="1" applyProtection="1">
      <alignment horizontal="center" vertical="center"/>
      <protection locked="0"/>
    </xf>
    <xf numFmtId="38" fontId="9" fillId="3" borderId="41" xfId="35" applyFont="1" applyFill="1" applyBorder="1" applyAlignment="1" applyProtection="1">
      <alignment vertical="center"/>
      <protection locked="0"/>
    </xf>
    <xf numFmtId="38" fontId="8" fillId="3" borderId="42" xfId="35" applyFont="1" applyFill="1" applyBorder="1" applyAlignment="1" applyProtection="1">
      <alignment vertical="center"/>
      <protection locked="0"/>
    </xf>
    <xf numFmtId="38" fontId="9" fillId="3" borderId="39" xfId="35" applyFont="1" applyFill="1" applyBorder="1" applyAlignment="1" applyProtection="1">
      <alignment vertical="center"/>
      <protection locked="0"/>
    </xf>
    <xf numFmtId="38" fontId="9" fillId="3" borderId="42" xfId="35" applyFont="1" applyFill="1" applyBorder="1" applyAlignment="1" applyProtection="1">
      <alignment vertical="center"/>
      <protection locked="0"/>
    </xf>
    <xf numFmtId="38" fontId="8" fillId="3" borderId="40" xfId="35" applyFont="1" applyFill="1" applyBorder="1" applyAlignment="1" applyProtection="1">
      <alignment vertical="center"/>
      <protection locked="0"/>
    </xf>
    <xf numFmtId="38" fontId="9" fillId="3" borderId="43" xfId="35" applyFont="1" applyFill="1" applyBorder="1" applyAlignment="1" applyProtection="1">
      <alignment vertical="center"/>
      <protection locked="0"/>
    </xf>
    <xf numFmtId="177" fontId="8" fillId="3" borderId="44" xfId="35" applyNumberFormat="1" applyFont="1" applyFill="1" applyBorder="1" applyAlignment="1" applyProtection="1">
      <alignment vertical="center"/>
      <protection locked="0"/>
    </xf>
    <xf numFmtId="38" fontId="6" fillId="0" borderId="0" xfId="35" applyFont="1" applyFill="1" applyProtection="1">
      <protection locked="0"/>
    </xf>
    <xf numFmtId="38" fontId="8" fillId="3" borderId="45" xfId="35" applyFont="1" applyFill="1" applyBorder="1" applyAlignment="1" applyProtection="1">
      <alignment horizontal="center" vertical="center"/>
      <protection locked="0"/>
    </xf>
    <xf numFmtId="177" fontId="8" fillId="3" borderId="28" xfId="35" applyNumberFormat="1" applyFont="1" applyFill="1" applyBorder="1" applyAlignment="1" applyProtection="1">
      <alignment vertical="center"/>
    </xf>
    <xf numFmtId="177" fontId="9" fillId="3" borderId="29" xfId="35" applyNumberFormat="1" applyFont="1" applyFill="1" applyBorder="1" applyAlignment="1" applyProtection="1">
      <alignment vertical="center"/>
    </xf>
    <xf numFmtId="177" fontId="9" fillId="3" borderId="30" xfId="35" applyNumberFormat="1" applyFont="1" applyFill="1" applyBorder="1" applyAlignment="1" applyProtection="1">
      <alignment vertical="center"/>
    </xf>
    <xf numFmtId="177" fontId="8" fillId="3" borderId="31" xfId="35" applyNumberFormat="1" applyFont="1" applyFill="1" applyBorder="1" applyAlignment="1" applyProtection="1">
      <alignment vertical="center"/>
    </xf>
    <xf numFmtId="177" fontId="9" fillId="3" borderId="28" xfId="35" applyNumberFormat="1" applyFont="1" applyFill="1" applyBorder="1" applyAlignment="1" applyProtection="1">
      <alignment vertical="center"/>
    </xf>
    <xf numFmtId="177" fontId="9" fillId="3" borderId="29" xfId="35" applyNumberFormat="1" applyFont="1" applyFill="1" applyBorder="1" applyAlignment="1" applyProtection="1">
      <alignment horizontal="right" vertical="center"/>
    </xf>
    <xf numFmtId="177" fontId="9" fillId="3" borderId="32" xfId="35" applyNumberFormat="1" applyFont="1" applyFill="1" applyBorder="1" applyAlignment="1" applyProtection="1">
      <alignment vertical="center"/>
    </xf>
    <xf numFmtId="177" fontId="8" fillId="3" borderId="36" xfId="35" applyNumberFormat="1" applyFont="1" applyFill="1" applyBorder="1" applyAlignment="1" applyProtection="1">
      <alignment vertical="center"/>
    </xf>
    <xf numFmtId="176" fontId="7" fillId="3" borderId="0" xfId="35" applyNumberFormat="1" applyFont="1" applyFill="1" applyProtection="1">
      <protection locked="0"/>
    </xf>
    <xf numFmtId="176" fontId="6" fillId="2" borderId="0" xfId="35" applyNumberFormat="1" applyFont="1" applyFill="1" applyProtection="1">
      <protection locked="0"/>
    </xf>
    <xf numFmtId="38" fontId="8" fillId="3" borderId="46" xfId="35" applyFont="1" applyFill="1" applyBorder="1" applyAlignment="1" applyProtection="1">
      <alignment horizontal="center" vertical="center"/>
      <protection locked="0"/>
    </xf>
    <xf numFmtId="38" fontId="8" fillId="3" borderId="9" xfId="35" applyFont="1" applyFill="1" applyBorder="1" applyAlignment="1" applyProtection="1">
      <alignment vertical="center"/>
      <protection locked="0"/>
    </xf>
    <xf numFmtId="38" fontId="8" fillId="3" borderId="0" xfId="35" applyFont="1" applyFill="1" applyBorder="1" applyAlignment="1" applyProtection="1">
      <alignment vertical="center"/>
      <protection locked="0"/>
    </xf>
    <xf numFmtId="38" fontId="8" fillId="3" borderId="12" xfId="35" applyFont="1" applyFill="1" applyBorder="1" applyAlignment="1" applyProtection="1">
      <alignment vertical="center"/>
      <protection locked="0"/>
    </xf>
    <xf numFmtId="49" fontId="10" fillId="3" borderId="0" xfId="35" applyNumberFormat="1" applyFont="1" applyFill="1" applyAlignment="1" applyProtection="1">
      <alignment horizontal="center"/>
      <protection locked="0"/>
    </xf>
    <xf numFmtId="176" fontId="8" fillId="3" borderId="34" xfId="35" applyNumberFormat="1" applyFont="1" applyFill="1" applyBorder="1" applyAlignment="1" applyProtection="1">
      <alignment horizontal="center" vertical="center"/>
      <protection locked="0"/>
    </xf>
    <xf numFmtId="176" fontId="8" fillId="3" borderId="15" xfId="6" applyNumberFormat="1" applyFont="1" applyFill="1" applyBorder="1" applyAlignment="1" applyProtection="1">
      <alignment vertical="center"/>
    </xf>
    <xf numFmtId="176" fontId="9" fillId="3" borderId="13" xfId="6" applyNumberFormat="1" applyFont="1" applyFill="1" applyBorder="1" applyAlignment="1" applyProtection="1">
      <alignment vertical="center"/>
    </xf>
    <xf numFmtId="176" fontId="9" fillId="3" borderId="15" xfId="6" applyNumberFormat="1" applyFont="1" applyFill="1" applyBorder="1" applyAlignment="1" applyProtection="1">
      <alignment vertical="center"/>
    </xf>
    <xf numFmtId="176" fontId="9" fillId="3" borderId="14" xfId="6" applyNumberFormat="1" applyFont="1" applyFill="1" applyBorder="1" applyAlignment="1" applyProtection="1">
      <alignment vertical="center"/>
    </xf>
    <xf numFmtId="176" fontId="8" fillId="3" borderId="35" xfId="6" applyNumberFormat="1" applyFont="1" applyFill="1" applyBorder="1" applyAlignment="1" applyProtection="1">
      <alignment vertical="center"/>
    </xf>
    <xf numFmtId="176" fontId="9" fillId="3" borderId="47" xfId="6" applyNumberFormat="1" applyFont="1" applyFill="1" applyBorder="1" applyAlignment="1" applyProtection="1">
      <alignment vertical="center"/>
    </xf>
    <xf numFmtId="176" fontId="9" fillId="3" borderId="15" xfId="6" applyNumberFormat="1" applyFont="1" applyFill="1" applyBorder="1" applyAlignment="1" applyProtection="1">
      <alignment horizontal="right" vertical="center"/>
    </xf>
    <xf numFmtId="176" fontId="9" fillId="3" borderId="13" xfId="6" applyNumberFormat="1" applyFont="1" applyFill="1" applyBorder="1" applyAlignment="1" applyProtection="1">
      <alignment horizontal="right" vertical="center"/>
    </xf>
    <xf numFmtId="176" fontId="9" fillId="3" borderId="16" xfId="6" applyNumberFormat="1" applyFont="1" applyFill="1" applyBorder="1" applyAlignment="1" applyProtection="1">
      <alignment vertical="center"/>
    </xf>
    <xf numFmtId="176" fontId="8" fillId="3" borderId="36" xfId="6" applyNumberFormat="1" applyFont="1" applyFill="1" applyBorder="1" applyAlignment="1" applyProtection="1">
      <alignment vertical="center"/>
    </xf>
    <xf numFmtId="38" fontId="8" fillId="3" borderId="48" xfId="35" applyFont="1" applyFill="1" applyBorder="1" applyAlignment="1" applyProtection="1">
      <alignment horizontal="center" vertical="center"/>
      <protection locked="0"/>
    </xf>
    <xf numFmtId="38" fontId="8" fillId="3" borderId="49" xfId="35" applyFont="1" applyFill="1" applyBorder="1" applyAlignment="1" applyProtection="1">
      <alignment horizontal="center" vertical="center"/>
      <protection locked="0"/>
    </xf>
    <xf numFmtId="38" fontId="8" fillId="3" borderId="50" xfId="35" applyFont="1" applyFill="1" applyBorder="1" applyAlignment="1" applyProtection="1">
      <alignment vertical="center"/>
      <protection locked="0"/>
    </xf>
    <xf numFmtId="38" fontId="8" fillId="3" borderId="51" xfId="35" applyFont="1" applyFill="1" applyBorder="1" applyAlignment="1" applyProtection="1">
      <alignment vertical="center"/>
      <protection locked="0"/>
    </xf>
    <xf numFmtId="38" fontId="8" fillId="3" borderId="52" xfId="35" applyFont="1" applyFill="1" applyBorder="1" applyAlignment="1" applyProtection="1">
      <alignment vertical="center"/>
      <protection locked="0"/>
    </xf>
    <xf numFmtId="38" fontId="8" fillId="3" borderId="53" xfId="35" applyFont="1" applyFill="1" applyBorder="1" applyAlignment="1" applyProtection="1">
      <alignment vertical="center"/>
      <protection locked="0"/>
    </xf>
    <xf numFmtId="38" fontId="8" fillId="3" borderId="54" xfId="35" applyFont="1" applyFill="1" applyBorder="1" applyAlignment="1" applyProtection="1">
      <alignment vertical="center"/>
      <protection locked="0"/>
    </xf>
    <xf numFmtId="38" fontId="8" fillId="3" borderId="55" xfId="35" applyFont="1" applyFill="1" applyBorder="1" applyAlignment="1" applyProtection="1">
      <alignment vertical="center"/>
      <protection locked="0"/>
    </xf>
    <xf numFmtId="178" fontId="5" fillId="2" borderId="0" xfId="35" applyNumberFormat="1" applyFont="1" applyFill="1" applyAlignment="1" applyProtection="1">
      <alignment vertical="center"/>
      <protection locked="0"/>
    </xf>
    <xf numFmtId="38" fontId="5" fillId="2" borderId="0" xfId="35" applyFont="1" applyFill="1" applyAlignment="1" applyProtection="1">
      <alignment horizontal="center" vertical="top"/>
      <protection locked="0"/>
    </xf>
    <xf numFmtId="38" fontId="5" fillId="2" borderId="0" xfId="35" applyFont="1" applyFill="1" applyAlignment="1" applyProtection="1">
      <alignment horizontal="center"/>
      <protection locked="0"/>
    </xf>
    <xf numFmtId="176" fontId="5" fillId="0" borderId="0" xfId="35" applyNumberFormat="1" applyFont="1" applyFill="1" applyProtection="1">
      <protection locked="0"/>
    </xf>
    <xf numFmtId="49" fontId="6" fillId="2" borderId="0" xfId="35" applyNumberFormat="1" applyFont="1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49" fontId="11" fillId="3" borderId="0" xfId="35" applyNumberFormat="1" applyFont="1" applyFill="1" applyBorder="1" applyAlignment="1" applyProtection="1">
      <alignment vertical="center"/>
      <protection locked="0"/>
    </xf>
    <xf numFmtId="49" fontId="11" fillId="3" borderId="56" xfId="35" applyNumberFormat="1" applyFont="1" applyFill="1" applyBorder="1" applyAlignment="1" applyProtection="1">
      <alignment horizontal="center" vertical="center"/>
      <protection locked="0"/>
    </xf>
    <xf numFmtId="49" fontId="11" fillId="3" borderId="57" xfId="35" applyNumberFormat="1" applyFont="1" applyFill="1" applyBorder="1" applyAlignment="1" applyProtection="1">
      <alignment horizontal="center" vertical="center"/>
      <protection locked="0"/>
    </xf>
    <xf numFmtId="49" fontId="11" fillId="3" borderId="3" xfId="35" applyNumberFormat="1" applyFont="1" applyFill="1" applyBorder="1" applyAlignment="1" applyProtection="1">
      <alignment horizontal="center" vertical="center"/>
      <protection locked="0"/>
    </xf>
    <xf numFmtId="49" fontId="11" fillId="3" borderId="4" xfId="35" applyNumberFormat="1" applyFont="1" applyFill="1" applyBorder="1" applyAlignment="1" applyProtection="1">
      <alignment horizontal="center" vertical="center"/>
      <protection locked="0"/>
    </xf>
    <xf numFmtId="49" fontId="11" fillId="3" borderId="5" xfId="35" applyNumberFormat="1" applyFont="1" applyFill="1" applyBorder="1" applyAlignment="1" applyProtection="1">
      <alignment horizontal="center" vertical="center"/>
      <protection locked="0"/>
    </xf>
    <xf numFmtId="49" fontId="11" fillId="3" borderId="6" xfId="35" applyNumberFormat="1" applyFont="1" applyFill="1" applyBorder="1" applyAlignment="1" applyProtection="1">
      <alignment horizontal="center" vertical="center"/>
      <protection locked="0"/>
    </xf>
    <xf numFmtId="49" fontId="7" fillId="3" borderId="0" xfId="35" applyNumberFormat="1" applyFont="1" applyFill="1" applyBorder="1" applyAlignment="1" applyProtection="1">
      <alignment horizontal="left" vertical="center"/>
      <protection locked="0"/>
    </xf>
    <xf numFmtId="49" fontId="11" fillId="3" borderId="58" xfId="35" applyNumberFormat="1" applyFont="1" applyFill="1" applyBorder="1" applyAlignment="1" applyProtection="1">
      <alignment horizontal="center" vertical="center"/>
      <protection locked="0"/>
    </xf>
    <xf numFmtId="49" fontId="11" fillId="3" borderId="59" xfId="35" applyNumberFormat="1" applyFont="1" applyFill="1" applyBorder="1" applyAlignment="1" applyProtection="1">
      <alignment horizontal="center" vertical="center"/>
      <protection locked="0"/>
    </xf>
    <xf numFmtId="38" fontId="11" fillId="3" borderId="0" xfId="35" applyFont="1" applyFill="1" applyBorder="1" applyAlignment="1" applyProtection="1">
      <alignment vertical="center"/>
      <protection locked="0"/>
    </xf>
    <xf numFmtId="38" fontId="11" fillId="3" borderId="9" xfId="35" applyFont="1" applyFill="1" applyBorder="1" applyAlignment="1" applyProtection="1">
      <alignment horizontal="left" vertical="center"/>
      <protection locked="0"/>
    </xf>
    <xf numFmtId="38" fontId="11" fillId="3" borderId="10" xfId="35" applyFont="1" applyFill="1" applyBorder="1" applyAlignment="1" applyProtection="1">
      <alignment vertical="center"/>
      <protection locked="0"/>
    </xf>
    <xf numFmtId="38" fontId="11" fillId="3" borderId="0" xfId="35" applyFont="1" applyFill="1" applyBorder="1" applyAlignment="1" applyProtection="1">
      <alignment horizontal="left" vertical="center"/>
      <protection locked="0"/>
    </xf>
    <xf numFmtId="38" fontId="11" fillId="3" borderId="11" xfId="35" applyFont="1" applyFill="1" applyBorder="1" applyAlignment="1" applyProtection="1">
      <alignment horizontal="left" vertical="center"/>
      <protection locked="0"/>
    </xf>
    <xf numFmtId="49" fontId="11" fillId="3" borderId="12" xfId="35" applyNumberFormat="1" applyFont="1" applyFill="1" applyBorder="1" applyAlignment="1" applyProtection="1">
      <alignment horizontal="center" vertical="center"/>
      <protection locked="0"/>
    </xf>
    <xf numFmtId="49" fontId="11" fillId="3" borderId="0" xfId="35" applyNumberFormat="1" applyFont="1" applyFill="1" applyBorder="1" applyAlignment="1" applyProtection="1">
      <alignment horizontal="center" vertical="center"/>
      <protection locked="0"/>
    </xf>
    <xf numFmtId="49" fontId="12" fillId="3" borderId="14" xfId="35" applyNumberFormat="1" applyFont="1" applyFill="1" applyBorder="1" applyAlignment="1" applyProtection="1">
      <alignment horizontal="center" vertical="center"/>
      <protection locked="0"/>
    </xf>
    <xf numFmtId="49" fontId="12" fillId="3" borderId="13" xfId="35" applyNumberFormat="1" applyFont="1" applyFill="1" applyBorder="1" applyAlignment="1" applyProtection="1">
      <alignment horizontal="center" vertical="center"/>
      <protection locked="0"/>
    </xf>
    <xf numFmtId="49" fontId="12" fillId="3" borderId="16" xfId="35" applyNumberFormat="1" applyFont="1" applyFill="1" applyBorder="1" applyAlignment="1" applyProtection="1">
      <alignment horizontal="center" vertical="center"/>
      <protection locked="0"/>
    </xf>
    <xf numFmtId="49" fontId="11" fillId="3" borderId="60" xfId="35" applyNumberFormat="1" applyFont="1" applyFill="1" applyBorder="1" applyAlignment="1" applyProtection="1">
      <alignment horizontal="center" vertical="center"/>
      <protection locked="0"/>
    </xf>
    <xf numFmtId="49" fontId="11" fillId="3" borderId="61" xfId="35" applyNumberFormat="1" applyFont="1" applyFill="1" applyBorder="1" applyAlignment="1" applyProtection="1">
      <alignment horizontal="center" vertical="center"/>
      <protection locked="0"/>
    </xf>
    <xf numFmtId="38" fontId="12" fillId="3" borderId="30" xfId="35" applyFont="1" applyFill="1" applyBorder="1" applyAlignment="1" applyProtection="1">
      <alignment vertical="center"/>
      <protection locked="0"/>
    </xf>
    <xf numFmtId="38" fontId="12" fillId="3" borderId="29" xfId="35" applyFont="1" applyFill="1" applyBorder="1" applyAlignment="1" applyProtection="1">
      <alignment vertical="center"/>
      <protection locked="0"/>
    </xf>
    <xf numFmtId="38" fontId="12" fillId="3" borderId="29" xfId="35" applyFont="1" applyFill="1" applyBorder="1" applyAlignment="1" applyProtection="1">
      <alignment vertical="center" shrinkToFit="1"/>
      <protection locked="0"/>
    </xf>
    <xf numFmtId="38" fontId="12" fillId="3" borderId="32" xfId="35" applyFont="1" applyFill="1" applyBorder="1" applyAlignment="1" applyProtection="1">
      <alignment vertical="center" shrinkToFit="1"/>
      <protection locked="0"/>
    </xf>
    <xf numFmtId="38" fontId="12" fillId="3" borderId="32" xfId="35" applyFont="1" applyFill="1" applyBorder="1" applyAlignment="1" applyProtection="1">
      <alignment vertical="center"/>
      <protection locked="0"/>
    </xf>
    <xf numFmtId="38" fontId="12" fillId="3" borderId="0" xfId="35" applyFont="1" applyFill="1" applyAlignment="1" applyProtection="1">
      <alignment vertical="center"/>
      <protection locked="0"/>
    </xf>
    <xf numFmtId="38" fontId="11" fillId="3" borderId="62" xfId="35" applyFont="1" applyFill="1" applyBorder="1" applyAlignment="1" applyProtection="1">
      <alignment vertical="center"/>
    </xf>
    <xf numFmtId="38" fontId="12" fillId="3" borderId="63" xfId="35" applyFont="1" applyFill="1" applyBorder="1" applyAlignment="1" applyProtection="1">
      <alignment vertical="center"/>
      <protection locked="0"/>
    </xf>
    <xf numFmtId="38" fontId="11" fillId="3" borderId="64" xfId="35" applyFont="1" applyFill="1" applyBorder="1" applyAlignment="1" applyProtection="1">
      <alignment vertical="center"/>
    </xf>
    <xf numFmtId="38" fontId="12" fillId="3" borderId="65" xfId="35" applyFont="1" applyFill="1" applyBorder="1" applyAlignment="1" applyProtection="1">
      <alignment vertical="center"/>
      <protection locked="0"/>
    </xf>
    <xf numFmtId="38" fontId="12" fillId="3" borderId="66" xfId="35" applyFont="1" applyFill="1" applyBorder="1" applyAlignment="1" applyProtection="1">
      <alignment vertical="center"/>
      <protection locked="0"/>
    </xf>
    <xf numFmtId="38" fontId="11" fillId="3" borderId="67" xfId="35" applyFont="1" applyFill="1" applyBorder="1" applyAlignment="1" applyProtection="1">
      <alignment vertical="center"/>
    </xf>
    <xf numFmtId="38" fontId="11" fillId="3" borderId="28" xfId="35" applyFont="1" applyFill="1" applyBorder="1" applyAlignment="1" applyProtection="1">
      <alignment vertical="center"/>
      <protection locked="0"/>
    </xf>
    <xf numFmtId="38" fontId="11" fillId="3" borderId="31" xfId="35" applyFont="1" applyFill="1" applyBorder="1" applyAlignment="1" applyProtection="1">
      <alignment vertical="center"/>
      <protection locked="0"/>
    </xf>
    <xf numFmtId="38" fontId="13" fillId="3" borderId="28" xfId="35" applyFont="1" applyFill="1" applyBorder="1" applyAlignment="1" applyProtection="1">
      <alignment vertical="center"/>
      <protection locked="0"/>
    </xf>
    <xf numFmtId="38" fontId="11" fillId="3" borderId="44" xfId="35" applyFont="1" applyFill="1" applyBorder="1" applyAlignment="1" applyProtection="1">
      <alignment vertical="center"/>
      <protection locked="0"/>
    </xf>
    <xf numFmtId="38" fontId="11" fillId="3" borderId="45" xfId="35" applyFont="1" applyFill="1" applyBorder="1" applyAlignment="1" applyProtection="1">
      <alignment vertical="center"/>
    </xf>
    <xf numFmtId="38" fontId="12" fillId="3" borderId="14" xfId="35" applyFont="1" applyFill="1" applyBorder="1" applyAlignment="1" applyProtection="1">
      <alignment vertical="center"/>
      <protection locked="0"/>
    </xf>
    <xf numFmtId="38" fontId="11" fillId="3" borderId="35" xfId="35" applyFont="1" applyFill="1" applyBorder="1" applyAlignment="1" applyProtection="1">
      <alignment vertical="center"/>
    </xf>
    <xf numFmtId="38" fontId="12" fillId="3" borderId="13" xfId="35" applyFont="1" applyFill="1" applyBorder="1" applyAlignment="1" applyProtection="1">
      <alignment vertical="center"/>
      <protection locked="0"/>
    </xf>
    <xf numFmtId="38" fontId="12" fillId="3" borderId="68" xfId="35" applyFont="1" applyFill="1" applyBorder="1" applyAlignment="1" applyProtection="1">
      <alignment vertical="center"/>
      <protection locked="0"/>
    </xf>
    <xf numFmtId="38" fontId="11" fillId="3" borderId="12" xfId="35" applyFont="1" applyFill="1" applyBorder="1" applyAlignment="1" applyProtection="1">
      <alignment vertical="center"/>
    </xf>
    <xf numFmtId="38" fontId="11" fillId="3" borderId="39" xfId="35" applyFont="1" applyFill="1" applyBorder="1" applyAlignment="1" applyProtection="1">
      <alignment vertical="center"/>
      <protection locked="0"/>
    </xf>
    <xf numFmtId="38" fontId="12" fillId="3" borderId="41" xfId="35" applyFont="1" applyFill="1" applyBorder="1" applyAlignment="1" applyProtection="1">
      <alignment vertical="center"/>
      <protection locked="0"/>
    </xf>
    <xf numFmtId="38" fontId="11" fillId="3" borderId="42" xfId="35" applyFont="1" applyFill="1" applyBorder="1" applyAlignment="1" applyProtection="1">
      <alignment vertical="center"/>
      <protection locked="0"/>
    </xf>
    <xf numFmtId="38" fontId="12" fillId="3" borderId="40" xfId="35" applyFont="1" applyFill="1" applyBorder="1" applyAlignment="1" applyProtection="1">
      <alignment vertical="center"/>
      <protection locked="0"/>
    </xf>
    <xf numFmtId="38" fontId="13" fillId="3" borderId="39" xfId="35" applyFont="1" applyFill="1" applyBorder="1" applyAlignment="1" applyProtection="1">
      <alignment vertical="center"/>
      <protection locked="0"/>
    </xf>
    <xf numFmtId="38" fontId="12" fillId="3" borderId="43" xfId="35" applyFont="1" applyFill="1" applyBorder="1" applyAlignment="1" applyProtection="1">
      <alignment vertical="center"/>
      <protection locked="0"/>
    </xf>
    <xf numFmtId="176" fontId="11" fillId="3" borderId="0" xfId="35" applyNumberFormat="1" applyFont="1" applyFill="1" applyBorder="1" applyAlignment="1" applyProtection="1">
      <alignment vertical="center"/>
      <protection locked="0"/>
    </xf>
    <xf numFmtId="38" fontId="12" fillId="3" borderId="0" xfId="35" applyFont="1" applyFill="1" applyBorder="1" applyAlignment="1" applyProtection="1">
      <alignment horizontal="right" vertical="center"/>
      <protection locked="0"/>
    </xf>
    <xf numFmtId="176" fontId="11" fillId="3" borderId="45" xfId="35" applyNumberFormat="1" applyFont="1" applyFill="1" applyBorder="1" applyAlignment="1" applyProtection="1">
      <alignment horizontal="center" vertical="center"/>
      <protection locked="0"/>
    </xf>
    <xf numFmtId="176" fontId="11" fillId="3" borderId="34" xfId="35" applyNumberFormat="1" applyFont="1" applyFill="1" applyBorder="1" applyAlignment="1" applyProtection="1">
      <alignment horizontal="center" vertical="center"/>
      <protection locked="0"/>
    </xf>
    <xf numFmtId="177" fontId="11" fillId="3" borderId="28" xfId="35" applyNumberFormat="1" applyFont="1" applyFill="1" applyBorder="1" applyAlignment="1" applyProtection="1">
      <alignment vertical="center"/>
    </xf>
    <xf numFmtId="177" fontId="12" fillId="3" borderId="9" xfId="35" applyNumberFormat="1" applyFont="1" applyFill="1" applyBorder="1" applyAlignment="1" applyProtection="1">
      <alignment vertical="center"/>
    </xf>
    <xf numFmtId="177" fontId="11" fillId="3" borderId="31" xfId="35" applyNumberFormat="1" applyFont="1" applyFill="1" applyBorder="1" applyAlignment="1" applyProtection="1">
      <alignment vertical="center"/>
    </xf>
    <xf numFmtId="177" fontId="12" fillId="3" borderId="28" xfId="35" applyNumberFormat="1" applyFont="1" applyFill="1" applyBorder="1" applyAlignment="1" applyProtection="1">
      <alignment vertical="center"/>
    </xf>
    <xf numFmtId="177" fontId="12" fillId="3" borderId="0" xfId="35" applyNumberFormat="1" applyFont="1" applyFill="1" applyBorder="1" applyAlignment="1" applyProtection="1">
      <alignment vertical="center"/>
    </xf>
    <xf numFmtId="177" fontId="11" fillId="3" borderId="36" xfId="35" applyNumberFormat="1" applyFont="1" applyFill="1" applyBorder="1" applyAlignment="1" applyProtection="1">
      <alignment vertical="center"/>
    </xf>
    <xf numFmtId="176" fontId="11" fillId="3" borderId="46" xfId="35" applyNumberFormat="1" applyFont="1" applyFill="1" applyBorder="1" applyAlignment="1" applyProtection="1">
      <alignment horizontal="center" vertical="center"/>
      <protection locked="0"/>
    </xf>
    <xf numFmtId="176" fontId="11" fillId="3" borderId="38" xfId="35" applyNumberFormat="1" applyFont="1" applyFill="1" applyBorder="1" applyAlignment="1" applyProtection="1">
      <alignment horizontal="center" vertical="center"/>
      <protection locked="0"/>
    </xf>
    <xf numFmtId="176" fontId="11" fillId="3" borderId="28" xfId="35" applyNumberFormat="1" applyFont="1" applyFill="1" applyBorder="1" applyAlignment="1" applyProtection="1">
      <alignment vertical="center"/>
      <protection locked="0"/>
    </xf>
    <xf numFmtId="176" fontId="11" fillId="3" borderId="9" xfId="35" applyNumberFormat="1" applyFont="1" applyFill="1" applyBorder="1" applyAlignment="1" applyProtection="1">
      <alignment vertical="center"/>
      <protection locked="0"/>
    </xf>
    <xf numFmtId="176" fontId="11" fillId="3" borderId="31" xfId="35" applyNumberFormat="1" applyFont="1" applyFill="1" applyBorder="1" applyAlignment="1" applyProtection="1">
      <alignment vertical="center"/>
      <protection locked="0"/>
    </xf>
    <xf numFmtId="176" fontId="11" fillId="3" borderId="12" xfId="35" applyNumberFormat="1" applyFont="1" applyFill="1" applyBorder="1" applyAlignment="1" applyProtection="1">
      <alignment vertical="center"/>
      <protection locked="0"/>
    </xf>
    <xf numFmtId="176" fontId="11" fillId="3" borderId="15" xfId="35" applyNumberFormat="1" applyFont="1" applyFill="1" applyBorder="1" applyAlignment="1" applyProtection="1">
      <alignment vertical="center"/>
    </xf>
    <xf numFmtId="176" fontId="12" fillId="3" borderId="14" xfId="35" applyNumberFormat="1" applyFont="1" applyFill="1" applyBorder="1" applyAlignment="1" applyProtection="1">
      <alignment vertical="center"/>
    </xf>
    <xf numFmtId="176" fontId="11" fillId="3" borderId="35" xfId="35" applyNumberFormat="1" applyFont="1" applyFill="1" applyBorder="1" applyAlignment="1" applyProtection="1">
      <alignment vertical="center"/>
    </xf>
    <xf numFmtId="176" fontId="12" fillId="3" borderId="13" xfId="35" applyNumberFormat="1" applyFont="1" applyFill="1" applyBorder="1" applyAlignment="1" applyProtection="1">
      <alignment vertical="center"/>
    </xf>
    <xf numFmtId="176" fontId="12" fillId="3" borderId="16" xfId="35" applyNumberFormat="1" applyFont="1" applyFill="1" applyBorder="1" applyAlignment="1" applyProtection="1">
      <alignment vertical="center"/>
    </xf>
    <xf numFmtId="176" fontId="11" fillId="3" borderId="36" xfId="35" applyNumberFormat="1" applyFont="1" applyFill="1" applyBorder="1" applyAlignment="1" applyProtection="1">
      <alignment vertical="center"/>
    </xf>
    <xf numFmtId="176" fontId="11" fillId="3" borderId="69" xfId="35" applyNumberFormat="1" applyFont="1" applyFill="1" applyBorder="1" applyAlignment="1" applyProtection="1">
      <alignment horizontal="center" vertical="center"/>
      <protection locked="0"/>
    </xf>
    <xf numFmtId="176" fontId="11" fillId="3" borderId="70" xfId="35" applyNumberFormat="1" applyFont="1" applyFill="1" applyBorder="1" applyAlignment="1" applyProtection="1">
      <alignment horizontal="center" vertical="center"/>
      <protection locked="0"/>
    </xf>
    <xf numFmtId="176" fontId="11" fillId="3" borderId="50" xfId="35" applyNumberFormat="1" applyFont="1" applyFill="1" applyBorder="1" applyAlignment="1" applyProtection="1">
      <alignment vertical="center"/>
      <protection locked="0"/>
    </xf>
    <xf numFmtId="176" fontId="11" fillId="3" borderId="51" xfId="35" applyNumberFormat="1" applyFont="1" applyFill="1" applyBorder="1" applyAlignment="1" applyProtection="1">
      <alignment vertical="center"/>
      <protection locked="0"/>
    </xf>
    <xf numFmtId="176" fontId="11" fillId="3" borderId="52" xfId="35" applyNumberFormat="1" applyFont="1" applyFill="1" applyBorder="1" applyAlignment="1" applyProtection="1">
      <alignment vertical="center"/>
      <protection locked="0"/>
    </xf>
    <xf numFmtId="176" fontId="11" fillId="3" borderId="54" xfId="35" applyNumberFormat="1" applyFont="1" applyFill="1" applyBorder="1" applyAlignment="1" applyProtection="1">
      <alignment vertical="center"/>
      <protection locked="0"/>
    </xf>
    <xf numFmtId="176" fontId="11" fillId="3" borderId="55" xfId="35" applyNumberFormat="1" applyFont="1" applyFill="1" applyBorder="1" applyAlignment="1" applyProtection="1">
      <alignment vertical="center"/>
      <protection locked="0"/>
    </xf>
    <xf numFmtId="38" fontId="5" fillId="2" borderId="0" xfId="35" applyFont="1" applyFill="1" applyBorder="1" applyAlignment="1" applyProtection="1">
      <alignment horizontal="right" vertical="center"/>
      <protection locked="0"/>
    </xf>
    <xf numFmtId="176" fontId="6" fillId="2" borderId="0" xfId="35" applyNumberFormat="1" applyFont="1" applyFill="1" applyBorder="1" applyAlignment="1" applyProtection="1">
      <alignment horizontal="center" vertical="center"/>
      <protection locked="0"/>
    </xf>
    <xf numFmtId="176" fontId="6" fillId="2" borderId="0" xfId="35" applyNumberFormat="1" applyFont="1" applyFill="1" applyBorder="1" applyAlignment="1" applyProtection="1">
      <alignment vertical="center"/>
      <protection locked="0"/>
    </xf>
    <xf numFmtId="176" fontId="5" fillId="2" borderId="0" xfId="35" applyNumberFormat="1" applyFont="1" applyFill="1" applyBorder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49" fontId="6" fillId="2" borderId="0" xfId="35" applyNumberFormat="1" applyFont="1" applyFill="1" applyAlignment="1" applyProtection="1">
      <alignment horizontal="center" vertical="center"/>
      <protection locked="0"/>
    </xf>
  </cellXfs>
  <cellStyles count="36">
    <cellStyle name="パーセント 2" xfId="1"/>
    <cellStyle name="パーセント 2 2" xfId="2"/>
    <cellStyle name="パーセント 2 2 2" xfId="3"/>
    <cellStyle name="パーセント 2 3" xfId="4"/>
    <cellStyle name="パーセント 3" xfId="5"/>
    <cellStyle name="パーセント_当初予算案資料№2（R7）" xfId="6"/>
    <cellStyle name="桁区切り 2" xfId="7"/>
    <cellStyle name="桁区切り 2 2" xfId="8"/>
    <cellStyle name="桁区切り 2 2 2" xfId="9"/>
    <cellStyle name="桁区切り 2 3" xfId="10"/>
    <cellStyle name="桁区切り 2 3 2" xfId="11"/>
    <cellStyle name="桁区切り 2 4" xfId="12"/>
    <cellStyle name="桁区切り 3" xfId="13"/>
    <cellStyle name="桁区切り 3 2" xfId="14"/>
    <cellStyle name="桁区切り 4" xfId="15"/>
    <cellStyle name="桁区切り 5" xfId="16"/>
    <cellStyle name="桁区切り 5 2" xfId="17"/>
    <cellStyle name="標準" xfId="0" builtinId="0"/>
    <cellStyle name="標準 2" xfId="18"/>
    <cellStyle name="標準 2 2" xfId="19"/>
    <cellStyle name="標準 2 2 2" xfId="20"/>
    <cellStyle name="標準 2 3" xfId="21"/>
    <cellStyle name="標準 2 4" xfId="22"/>
    <cellStyle name="標準 3" xfId="23"/>
    <cellStyle name="標準 3 2" xfId="24"/>
    <cellStyle name="標準 3 2 2" xfId="25"/>
    <cellStyle name="標準 4" xfId="26"/>
    <cellStyle name="標準 4 2" xfId="27"/>
    <cellStyle name="標準 5" xfId="28"/>
    <cellStyle name="標準 5 2" xfId="29"/>
    <cellStyle name="標準 6" xfId="30"/>
    <cellStyle name="通貨 2" xfId="31"/>
    <cellStyle name="通貨 2 2" xfId="32"/>
    <cellStyle name="通貨 3" xfId="33"/>
    <cellStyle name="通貨 3 2" xfId="34"/>
    <cellStyle name="桁区切り" xfId="35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0</xdr:colOff>
      <xdr:row>47</xdr:row>
      <xdr:rowOff>0</xdr:rowOff>
    </xdr:from>
    <xdr:to xmlns:xdr="http://schemas.openxmlformats.org/drawingml/2006/spreadsheetDrawing">
      <xdr:col>2</xdr:col>
      <xdr:colOff>19050</xdr:colOff>
      <xdr:row>47</xdr:row>
      <xdr:rowOff>0</xdr:rowOff>
    </xdr:to>
    <xdr:sp macro="" textlink="">
      <xdr:nvSpPr>
        <xdr:cNvPr id="2" name="Line 1029"/>
        <xdr:cNvSpPr>
          <a:spLocks noChangeShapeType="1"/>
        </xdr:cNvSpPr>
      </xdr:nvSpPr>
      <xdr:spPr>
        <a:xfrm flipH="1" flipV="1">
          <a:off x="479425" y="15843885"/>
          <a:ext cx="190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vert="wordArtVertRtl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vert="wordArtVertRtl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50"/>
    <pageSetUpPr fitToPage="1"/>
  </sheetPr>
  <dimension ref="A1:P107"/>
  <sheetViews>
    <sheetView tabSelected="1" view="pageBreakPreview" zoomScale="75" zoomScaleSheetLayoutView="75" workbookViewId="0">
      <pane xSplit="4" ySplit="3" topLeftCell="E4" activePane="bottomRight" state="frozen"/>
      <selection pane="topRight"/>
      <selection pane="bottomLeft"/>
      <selection pane="bottomRight" activeCell="P34" sqref="O34:P34"/>
    </sheetView>
  </sheetViews>
  <sheetFormatPr defaultRowHeight="19.5" customHeight="1"/>
  <cols>
    <col min="1" max="1" width="4.625" style="1" customWidth="1"/>
    <col min="2" max="2" width="2.625" style="2" customWidth="1"/>
    <col min="3" max="3" width="4.625" style="1" customWidth="1"/>
    <col min="4" max="4" width="38.625" style="2" customWidth="1"/>
    <col min="5" max="5" width="17.625" style="3" customWidth="1"/>
    <col min="6" max="6" width="2.125" style="4" customWidth="1"/>
    <col min="7" max="7" width="17.5" style="3" customWidth="1"/>
    <col min="8" max="8" width="2.125" style="4" customWidth="1"/>
    <col min="9" max="9" width="17.375" style="5" customWidth="1"/>
    <col min="10" max="10" width="1.75" style="6" customWidth="1"/>
    <col min="11" max="11" width="12.75" style="3" customWidth="1"/>
    <col min="12" max="12" width="1.75" style="6" customWidth="1"/>
    <col min="13" max="16384" width="9" style="3" customWidth="1"/>
  </cols>
  <sheetData>
    <row r="1" spans="1:12" s="7" customFormat="1" ht="19.5" customHeight="1">
      <c r="A1" s="13" t="s">
        <v>78</v>
      </c>
      <c r="B1" s="13"/>
      <c r="C1" s="13"/>
      <c r="D1" s="39"/>
      <c r="E1" s="52"/>
      <c r="F1" s="52"/>
      <c r="G1" s="69" t="s">
        <v>79</v>
      </c>
      <c r="H1" s="69"/>
      <c r="I1" s="69"/>
      <c r="J1" s="69"/>
      <c r="L1" s="69"/>
    </row>
    <row r="2" spans="1:12" s="8" customFormat="1" ht="19.5" customHeight="1">
      <c r="A2" s="14" t="s">
        <v>80</v>
      </c>
      <c r="B2" s="21"/>
      <c r="C2" s="21" t="s">
        <v>81</v>
      </c>
      <c r="D2" s="40"/>
      <c r="E2" s="53" t="s">
        <v>41</v>
      </c>
      <c r="F2" s="53"/>
      <c r="G2" s="70" t="s">
        <v>14</v>
      </c>
      <c r="H2" s="81"/>
      <c r="I2" s="94" t="s">
        <v>82</v>
      </c>
      <c r="J2" s="105"/>
      <c r="K2" s="105"/>
      <c r="L2" s="121"/>
    </row>
    <row r="3" spans="1:12" s="8" customFormat="1" ht="19.5" customHeight="1">
      <c r="A3" s="15"/>
      <c r="B3" s="22"/>
      <c r="C3" s="22"/>
      <c r="D3" s="41"/>
      <c r="E3" s="54" t="s">
        <v>125</v>
      </c>
      <c r="F3" s="54"/>
      <c r="G3" s="71" t="s">
        <v>20</v>
      </c>
      <c r="H3" s="82"/>
      <c r="I3" s="71" t="s">
        <v>1</v>
      </c>
      <c r="J3" s="82"/>
      <c r="K3" s="110" t="s">
        <v>68</v>
      </c>
      <c r="L3" s="122"/>
    </row>
    <row r="4" spans="1:12" s="9" customFormat="1" ht="19.5" customHeight="1">
      <c r="A4" s="16">
        <v>1</v>
      </c>
      <c r="B4" s="23" t="s">
        <v>83</v>
      </c>
      <c r="C4" s="29"/>
      <c r="D4" s="42"/>
      <c r="E4" s="55">
        <f>SUBTOTAL(9,E5:E9)</f>
        <v>2386177</v>
      </c>
      <c r="F4" s="63"/>
      <c r="G4" s="72">
        <f>SUBTOTAL(9,G5:G9)</f>
        <v>2369899</v>
      </c>
      <c r="H4" s="83"/>
      <c r="I4" s="95">
        <f t="shared" ref="I4:I34" si="0">E4-G4</f>
        <v>16278</v>
      </c>
      <c r="J4" s="63"/>
      <c r="K4" s="111">
        <f t="shared" ref="K4:K34" si="1">I4/G4</f>
        <v>6.8686471448783258e-003</v>
      </c>
      <c r="L4" s="123"/>
    </row>
    <row r="5" spans="1:12" s="7" customFormat="1" ht="19.5" customHeight="1">
      <c r="A5" s="16"/>
      <c r="B5" s="23"/>
      <c r="C5" s="30" t="s">
        <v>85</v>
      </c>
      <c r="D5" s="43" t="s">
        <v>86</v>
      </c>
      <c r="E5" s="56">
        <v>1071260</v>
      </c>
      <c r="F5" s="56"/>
      <c r="G5" s="73">
        <v>1069520</v>
      </c>
      <c r="H5" s="84"/>
      <c r="I5" s="96">
        <f t="shared" si="0"/>
        <v>1740</v>
      </c>
      <c r="J5" s="63"/>
      <c r="K5" s="112">
        <f t="shared" si="1"/>
        <v>1.6268980477223427e-003</v>
      </c>
      <c r="L5" s="123"/>
    </row>
    <row r="6" spans="1:12" s="10" customFormat="1" ht="19.5" customHeight="1">
      <c r="A6" s="16"/>
      <c r="B6" s="23"/>
      <c r="C6" s="30" t="s">
        <v>87</v>
      </c>
      <c r="D6" s="43" t="s">
        <v>64</v>
      </c>
      <c r="E6" s="57">
        <v>1083427</v>
      </c>
      <c r="F6" s="57"/>
      <c r="G6" s="74">
        <v>1070329</v>
      </c>
      <c r="H6" s="85"/>
      <c r="I6" s="96">
        <f t="shared" si="0"/>
        <v>13098</v>
      </c>
      <c r="J6" s="63"/>
      <c r="K6" s="112">
        <f t="shared" si="1"/>
        <v>1.2237358793417724e-002</v>
      </c>
      <c r="L6" s="123"/>
    </row>
    <row r="7" spans="1:12" s="7" customFormat="1" ht="19.5" customHeight="1">
      <c r="A7" s="16"/>
      <c r="B7" s="23"/>
      <c r="C7" s="30" t="s">
        <v>88</v>
      </c>
      <c r="D7" s="43" t="s">
        <v>12</v>
      </c>
      <c r="E7" s="56">
        <v>78490</v>
      </c>
      <c r="F7" s="56"/>
      <c r="G7" s="73">
        <v>77050</v>
      </c>
      <c r="H7" s="84"/>
      <c r="I7" s="96">
        <f t="shared" si="0"/>
        <v>1440</v>
      </c>
      <c r="J7" s="63"/>
      <c r="K7" s="113">
        <f t="shared" si="1"/>
        <v>1.8689162881245943e-002</v>
      </c>
      <c r="L7" s="123"/>
    </row>
    <row r="8" spans="1:12" s="7" customFormat="1" ht="19.5" customHeight="1">
      <c r="A8" s="16"/>
      <c r="B8" s="23"/>
      <c r="C8" s="30" t="s">
        <v>89</v>
      </c>
      <c r="D8" s="43" t="s">
        <v>90</v>
      </c>
      <c r="E8" s="56">
        <v>120000</v>
      </c>
      <c r="F8" s="56"/>
      <c r="G8" s="73">
        <v>122000</v>
      </c>
      <c r="H8" s="84"/>
      <c r="I8" s="96">
        <f t="shared" si="0"/>
        <v>-2000</v>
      </c>
      <c r="J8" s="63"/>
      <c r="K8" s="112">
        <f t="shared" si="1"/>
        <v>-1.6393442622950821e-002</v>
      </c>
      <c r="L8" s="123"/>
    </row>
    <row r="9" spans="1:12" s="7" customFormat="1" ht="19.5" customHeight="1">
      <c r="A9" s="17"/>
      <c r="B9" s="24"/>
      <c r="C9" s="31" t="s">
        <v>91</v>
      </c>
      <c r="D9" s="44" t="s">
        <v>27</v>
      </c>
      <c r="E9" s="58">
        <v>33000</v>
      </c>
      <c r="F9" s="58"/>
      <c r="G9" s="75">
        <v>31000</v>
      </c>
      <c r="H9" s="86"/>
      <c r="I9" s="97">
        <f t="shared" si="0"/>
        <v>2000</v>
      </c>
      <c r="J9" s="106"/>
      <c r="K9" s="114">
        <f t="shared" si="1"/>
        <v>6.4516129032258063e-002</v>
      </c>
      <c r="L9" s="124"/>
    </row>
    <row r="10" spans="1:12" s="9" customFormat="1" ht="19.5" customHeight="1">
      <c r="A10" s="18">
        <v>2</v>
      </c>
      <c r="B10" s="25" t="s">
        <v>92</v>
      </c>
      <c r="C10" s="32"/>
      <c r="D10" s="45"/>
      <c r="E10" s="59">
        <f>SUM(E11:E13)</f>
        <v>75900</v>
      </c>
      <c r="F10" s="64"/>
      <c r="G10" s="76">
        <f>SUM(G11:G13)</f>
        <v>80100</v>
      </c>
      <c r="H10" s="87"/>
      <c r="I10" s="98">
        <f t="shared" si="0"/>
        <v>-4200</v>
      </c>
      <c r="J10" s="64"/>
      <c r="K10" s="115">
        <f t="shared" si="1"/>
        <v>-5.2434456928838954e-002</v>
      </c>
      <c r="L10" s="125"/>
    </row>
    <row r="11" spans="1:12" s="9" customFormat="1" ht="19.5" customHeight="1">
      <c r="A11" s="16"/>
      <c r="B11" s="23"/>
      <c r="C11" s="33" t="s">
        <v>85</v>
      </c>
      <c r="D11" s="43" t="s">
        <v>93</v>
      </c>
      <c r="E11" s="56">
        <v>17900</v>
      </c>
      <c r="F11" s="56"/>
      <c r="G11" s="73">
        <v>19000</v>
      </c>
      <c r="H11" s="84"/>
      <c r="I11" s="96">
        <f t="shared" si="0"/>
        <v>-1100</v>
      </c>
      <c r="J11" s="63"/>
      <c r="K11" s="112">
        <f t="shared" si="1"/>
        <v>-5.7894736842105263e-002</v>
      </c>
      <c r="L11" s="123"/>
    </row>
    <row r="12" spans="1:12" s="9" customFormat="1" ht="19.5" customHeight="1">
      <c r="A12" s="16"/>
      <c r="B12" s="26"/>
      <c r="C12" s="33" t="s">
        <v>87</v>
      </c>
      <c r="D12" s="43" t="s">
        <v>31</v>
      </c>
      <c r="E12" s="56">
        <v>53200</v>
      </c>
      <c r="F12" s="56"/>
      <c r="G12" s="73">
        <v>56600</v>
      </c>
      <c r="H12" s="84"/>
      <c r="I12" s="96">
        <f t="shared" si="0"/>
        <v>-3400</v>
      </c>
      <c r="J12" s="66"/>
      <c r="K12" s="112">
        <f t="shared" si="1"/>
        <v>-6.0070671378091869e-002</v>
      </c>
      <c r="L12" s="126"/>
    </row>
    <row r="13" spans="1:12" s="9" customFormat="1" ht="19.5" customHeight="1">
      <c r="A13" s="16"/>
      <c r="B13" s="23"/>
      <c r="C13" s="34" t="s">
        <v>89</v>
      </c>
      <c r="D13" s="46" t="s">
        <v>15</v>
      </c>
      <c r="E13" s="60">
        <v>4800</v>
      </c>
      <c r="F13" s="60"/>
      <c r="G13" s="77">
        <v>4500</v>
      </c>
      <c r="H13" s="88"/>
      <c r="I13" s="99">
        <f t="shared" si="0"/>
        <v>300</v>
      </c>
      <c r="J13" s="63"/>
      <c r="K13" s="112">
        <f t="shared" si="1"/>
        <v>6.6666666666666666e-002</v>
      </c>
      <c r="L13" s="123"/>
    </row>
    <row r="14" spans="1:12" s="9" customFormat="1" ht="19.5" customHeight="1">
      <c r="A14" s="18">
        <v>3</v>
      </c>
      <c r="B14" s="25" t="s">
        <v>94</v>
      </c>
      <c r="C14" s="32"/>
      <c r="D14" s="45"/>
      <c r="E14" s="59">
        <f>SUBTOTAL(9,E15)</f>
        <v>1000</v>
      </c>
      <c r="F14" s="64"/>
      <c r="G14" s="76">
        <f>SUBTOTAL(9,G15)</f>
        <v>1000</v>
      </c>
      <c r="H14" s="87"/>
      <c r="I14" s="98">
        <f t="shared" si="0"/>
        <v>0</v>
      </c>
      <c r="J14" s="64"/>
      <c r="K14" s="115">
        <f t="shared" si="1"/>
        <v>0</v>
      </c>
      <c r="L14" s="125"/>
    </row>
    <row r="15" spans="1:12" s="7" customFormat="1" ht="19.5" customHeight="1">
      <c r="A15" s="17"/>
      <c r="B15" s="24"/>
      <c r="C15" s="31" t="s">
        <v>85</v>
      </c>
      <c r="D15" s="44" t="s">
        <v>94</v>
      </c>
      <c r="E15" s="58">
        <v>1000</v>
      </c>
      <c r="F15" s="58"/>
      <c r="G15" s="75">
        <v>1000</v>
      </c>
      <c r="H15" s="86"/>
      <c r="I15" s="97">
        <f t="shared" si="0"/>
        <v>0</v>
      </c>
      <c r="J15" s="106"/>
      <c r="K15" s="114">
        <f t="shared" si="1"/>
        <v>0</v>
      </c>
      <c r="L15" s="124"/>
    </row>
    <row r="16" spans="1:12" s="7" customFormat="1" ht="19.5" customHeight="1">
      <c r="A16" s="18">
        <v>4</v>
      </c>
      <c r="B16" s="25" t="s">
        <v>96</v>
      </c>
      <c r="C16" s="25"/>
      <c r="D16" s="47"/>
      <c r="E16" s="59">
        <f>SUBTOTAL(9,E17)</f>
        <v>8000</v>
      </c>
      <c r="F16" s="65"/>
      <c r="G16" s="76">
        <f>SUBTOTAL(9,G17)</f>
        <v>8000</v>
      </c>
      <c r="H16" s="87"/>
      <c r="I16" s="98">
        <f t="shared" si="0"/>
        <v>0</v>
      </c>
      <c r="J16" s="64"/>
      <c r="K16" s="115">
        <f t="shared" si="1"/>
        <v>0</v>
      </c>
      <c r="L16" s="125"/>
    </row>
    <row r="17" spans="1:16" s="7" customFormat="1" ht="19.5" customHeight="1">
      <c r="A17" s="17"/>
      <c r="B17" s="24"/>
      <c r="C17" s="35" t="s">
        <v>85</v>
      </c>
      <c r="D17" s="44" t="s">
        <v>96</v>
      </c>
      <c r="E17" s="58">
        <v>8000</v>
      </c>
      <c r="F17" s="58"/>
      <c r="G17" s="75">
        <v>8000</v>
      </c>
      <c r="H17" s="86"/>
      <c r="I17" s="97">
        <f t="shared" si="0"/>
        <v>0</v>
      </c>
      <c r="J17" s="106"/>
      <c r="K17" s="114">
        <f t="shared" si="1"/>
        <v>0</v>
      </c>
      <c r="L17" s="124"/>
    </row>
    <row r="18" spans="1:16" s="7" customFormat="1" ht="19.5" customHeight="1">
      <c r="A18" s="18">
        <v>5</v>
      </c>
      <c r="B18" s="25" t="s">
        <v>66</v>
      </c>
      <c r="C18" s="25"/>
      <c r="D18" s="47"/>
      <c r="E18" s="59">
        <f>SUBTOTAL(9,E19)</f>
        <v>8000</v>
      </c>
      <c r="F18" s="65"/>
      <c r="G18" s="76">
        <f>SUBTOTAL(9,G19)</f>
        <v>8000</v>
      </c>
      <c r="H18" s="87"/>
      <c r="I18" s="98">
        <f t="shared" si="0"/>
        <v>0</v>
      </c>
      <c r="J18" s="64"/>
      <c r="K18" s="115">
        <f t="shared" si="1"/>
        <v>0</v>
      </c>
      <c r="L18" s="125"/>
    </row>
    <row r="19" spans="1:16" s="7" customFormat="1" ht="19.5" customHeight="1">
      <c r="A19" s="17"/>
      <c r="B19" s="24"/>
      <c r="C19" s="35" t="s">
        <v>85</v>
      </c>
      <c r="D19" s="44" t="s">
        <v>95</v>
      </c>
      <c r="E19" s="58">
        <v>8000</v>
      </c>
      <c r="F19" s="58"/>
      <c r="G19" s="75">
        <v>8000</v>
      </c>
      <c r="H19" s="86"/>
      <c r="I19" s="97">
        <f t="shared" si="0"/>
        <v>0</v>
      </c>
      <c r="J19" s="106"/>
      <c r="K19" s="116">
        <f t="shared" si="1"/>
        <v>0</v>
      </c>
      <c r="L19" s="124"/>
    </row>
    <row r="20" spans="1:16" s="9" customFormat="1" ht="19.5" customHeight="1">
      <c r="A20" s="18">
        <v>6</v>
      </c>
      <c r="B20" s="25" t="s">
        <v>97</v>
      </c>
      <c r="C20" s="32"/>
      <c r="D20" s="45"/>
      <c r="E20" s="59">
        <f>SUBTOTAL(9,E21)</f>
        <v>39000</v>
      </c>
      <c r="F20" s="64"/>
      <c r="G20" s="76">
        <f>SUBTOTAL(9,G21)</f>
        <v>35000</v>
      </c>
      <c r="H20" s="87"/>
      <c r="I20" s="98">
        <f t="shared" si="0"/>
        <v>4000</v>
      </c>
      <c r="J20" s="64"/>
      <c r="K20" s="115">
        <f t="shared" si="1"/>
        <v>0.11428571428571428</v>
      </c>
      <c r="L20" s="125"/>
    </row>
    <row r="21" spans="1:16" s="7" customFormat="1" ht="19.5" customHeight="1">
      <c r="A21" s="17"/>
      <c r="B21" s="24"/>
      <c r="C21" s="31" t="s">
        <v>85</v>
      </c>
      <c r="D21" s="44" t="s">
        <v>97</v>
      </c>
      <c r="E21" s="58">
        <v>39000</v>
      </c>
      <c r="F21" s="58"/>
      <c r="G21" s="75">
        <v>35000</v>
      </c>
      <c r="H21" s="86"/>
      <c r="I21" s="97">
        <f t="shared" si="0"/>
        <v>4000</v>
      </c>
      <c r="J21" s="106"/>
      <c r="K21" s="114">
        <f t="shared" si="1"/>
        <v>0.11428571428571428</v>
      </c>
      <c r="L21" s="124"/>
    </row>
    <row r="22" spans="1:16" s="9" customFormat="1" ht="19.5" customHeight="1">
      <c r="A22" s="18">
        <v>7</v>
      </c>
      <c r="B22" s="25" t="s">
        <v>98</v>
      </c>
      <c r="C22" s="32"/>
      <c r="D22" s="45"/>
      <c r="E22" s="59">
        <f>SUBTOTAL(9,E23)</f>
        <v>410000</v>
      </c>
      <c r="F22" s="64"/>
      <c r="G22" s="76">
        <f>SUBTOTAL(9,G23)</f>
        <v>407000</v>
      </c>
      <c r="H22" s="87"/>
      <c r="I22" s="98">
        <f t="shared" si="0"/>
        <v>3000</v>
      </c>
      <c r="J22" s="64"/>
      <c r="K22" s="115">
        <f t="shared" si="1"/>
        <v>7.3710073710073713e-003</v>
      </c>
      <c r="L22" s="125"/>
    </row>
    <row r="23" spans="1:16" s="7" customFormat="1" ht="19.5" customHeight="1">
      <c r="A23" s="17"/>
      <c r="B23" s="24"/>
      <c r="C23" s="31" t="s">
        <v>85</v>
      </c>
      <c r="D23" s="44" t="s">
        <v>98</v>
      </c>
      <c r="E23" s="58">
        <v>410000</v>
      </c>
      <c r="F23" s="58"/>
      <c r="G23" s="75">
        <v>407000</v>
      </c>
      <c r="H23" s="86"/>
      <c r="I23" s="97">
        <f t="shared" si="0"/>
        <v>3000</v>
      </c>
      <c r="J23" s="106"/>
      <c r="K23" s="114">
        <f t="shared" si="1"/>
        <v>7.3710073710073713e-003</v>
      </c>
      <c r="L23" s="124"/>
    </row>
    <row r="24" spans="1:16" s="9" customFormat="1" ht="19.5" customHeight="1">
      <c r="A24" s="18">
        <v>8</v>
      </c>
      <c r="B24" s="25" t="s">
        <v>99</v>
      </c>
      <c r="C24" s="32"/>
      <c r="D24" s="45"/>
      <c r="E24" s="59">
        <f>SUBTOTAL(9,E25)</f>
        <v>5700</v>
      </c>
      <c r="F24" s="64"/>
      <c r="G24" s="76">
        <f>SUBTOTAL(9,G25)</f>
        <v>5400</v>
      </c>
      <c r="H24" s="87"/>
      <c r="I24" s="98">
        <f t="shared" si="0"/>
        <v>300</v>
      </c>
      <c r="J24" s="64"/>
      <c r="K24" s="115">
        <f t="shared" si="1"/>
        <v>5.5555555555555552e-002</v>
      </c>
      <c r="L24" s="125"/>
    </row>
    <row r="25" spans="1:16" s="7" customFormat="1" ht="19.5" customHeight="1">
      <c r="A25" s="17"/>
      <c r="B25" s="24"/>
      <c r="C25" s="31" t="s">
        <v>85</v>
      </c>
      <c r="D25" s="44" t="s">
        <v>99</v>
      </c>
      <c r="E25" s="58">
        <v>5700</v>
      </c>
      <c r="F25" s="58"/>
      <c r="G25" s="75">
        <v>5400</v>
      </c>
      <c r="H25" s="86"/>
      <c r="I25" s="97">
        <f t="shared" si="0"/>
        <v>300</v>
      </c>
      <c r="J25" s="106"/>
      <c r="K25" s="114">
        <f t="shared" si="1"/>
        <v>5.5555555555555552e-002</v>
      </c>
      <c r="L25" s="124"/>
    </row>
    <row r="26" spans="1:16" s="7" customFormat="1" ht="19.5" customHeight="1">
      <c r="A26" s="18">
        <v>9</v>
      </c>
      <c r="B26" s="25" t="s">
        <v>100</v>
      </c>
      <c r="C26" s="32"/>
      <c r="D26" s="45"/>
      <c r="E26" s="59">
        <f>SUBTOTAL(9,E27)</f>
        <v>6300</v>
      </c>
      <c r="F26" s="64"/>
      <c r="G26" s="76">
        <f>SUBTOTAL(9,G27)</f>
        <v>5200</v>
      </c>
      <c r="H26" s="87"/>
      <c r="I26" s="98">
        <f t="shared" si="0"/>
        <v>1100</v>
      </c>
      <c r="J26" s="64"/>
      <c r="K26" s="115">
        <f t="shared" si="1"/>
        <v>0.21153846153846154</v>
      </c>
      <c r="L26" s="125"/>
    </row>
    <row r="27" spans="1:16" s="7" customFormat="1" ht="19.5" customHeight="1">
      <c r="A27" s="17"/>
      <c r="B27" s="24"/>
      <c r="C27" s="31" t="s">
        <v>85</v>
      </c>
      <c r="D27" s="44" t="s">
        <v>100</v>
      </c>
      <c r="E27" s="58">
        <v>6300</v>
      </c>
      <c r="F27" s="58"/>
      <c r="G27" s="75">
        <v>5200</v>
      </c>
      <c r="H27" s="86"/>
      <c r="I27" s="97">
        <f t="shared" si="0"/>
        <v>1100</v>
      </c>
      <c r="J27" s="106"/>
      <c r="K27" s="114">
        <f t="shared" si="1"/>
        <v>0.21153846153846154</v>
      </c>
      <c r="L27" s="124"/>
    </row>
    <row r="28" spans="1:16" s="7" customFormat="1" ht="19.5" customHeight="1">
      <c r="A28" s="18">
        <v>11</v>
      </c>
      <c r="B28" s="25" t="s">
        <v>101</v>
      </c>
      <c r="C28" s="32"/>
      <c r="D28" s="45"/>
      <c r="E28" s="59">
        <f>SUM(E29:E29)</f>
        <v>27000</v>
      </c>
      <c r="F28" s="65"/>
      <c r="G28" s="76">
        <f>SUM(G29:G29)</f>
        <v>26000</v>
      </c>
      <c r="H28" s="89"/>
      <c r="I28" s="98">
        <f t="shared" si="0"/>
        <v>1000</v>
      </c>
      <c r="J28" s="64"/>
      <c r="K28" s="115">
        <f t="shared" si="1"/>
        <v>3.8461538461538464e-002</v>
      </c>
      <c r="L28" s="125"/>
    </row>
    <row r="29" spans="1:16" s="7" customFormat="1" ht="19.5" customHeight="1">
      <c r="A29" s="16"/>
      <c r="B29" s="26"/>
      <c r="C29" s="33" t="s">
        <v>85</v>
      </c>
      <c r="D29" s="43" t="s">
        <v>102</v>
      </c>
      <c r="E29" s="56">
        <v>27000</v>
      </c>
      <c r="F29" s="56"/>
      <c r="G29" s="73">
        <v>26000</v>
      </c>
      <c r="H29" s="84"/>
      <c r="I29" s="96">
        <f t="shared" si="0"/>
        <v>1000</v>
      </c>
      <c r="J29" s="66"/>
      <c r="K29" s="112">
        <f t="shared" si="1"/>
        <v>3.8461538461538464e-002</v>
      </c>
      <c r="L29" s="126"/>
    </row>
    <row r="30" spans="1:16" s="7" customFormat="1" ht="19.5" customHeight="1">
      <c r="A30" s="18">
        <v>12</v>
      </c>
      <c r="B30" s="25" t="s">
        <v>103</v>
      </c>
      <c r="C30" s="32"/>
      <c r="D30" s="45"/>
      <c r="E30" s="59">
        <f>SUBTOTAL(9,E31)</f>
        <v>2120000</v>
      </c>
      <c r="F30" s="64"/>
      <c r="G30" s="76">
        <f>SUBTOTAL(9,G31)</f>
        <v>1970000</v>
      </c>
      <c r="H30" s="89"/>
      <c r="I30" s="98">
        <f t="shared" si="0"/>
        <v>150000</v>
      </c>
      <c r="J30" s="64"/>
      <c r="K30" s="115">
        <f t="shared" si="1"/>
        <v>7.6142131979695438e-002</v>
      </c>
      <c r="L30" s="125"/>
    </row>
    <row r="31" spans="1:16" s="7" customFormat="1" ht="19.5" customHeight="1">
      <c r="A31" s="17"/>
      <c r="B31" s="24"/>
      <c r="C31" s="31" t="s">
        <v>85</v>
      </c>
      <c r="D31" s="44" t="s">
        <v>103</v>
      </c>
      <c r="E31" s="58">
        <v>2120000</v>
      </c>
      <c r="F31" s="58"/>
      <c r="G31" s="75">
        <v>1970000</v>
      </c>
      <c r="H31" s="86"/>
      <c r="I31" s="97">
        <f t="shared" si="0"/>
        <v>150000</v>
      </c>
      <c r="J31" s="106"/>
      <c r="K31" s="114">
        <f t="shared" si="1"/>
        <v>7.6142131979695438e-002</v>
      </c>
      <c r="L31" s="124"/>
      <c r="P31" s="129"/>
    </row>
    <row r="32" spans="1:16" s="9" customFormat="1" ht="19.5" customHeight="1">
      <c r="A32" s="18">
        <v>13</v>
      </c>
      <c r="B32" s="25" t="s">
        <v>84</v>
      </c>
      <c r="C32" s="32"/>
      <c r="D32" s="45"/>
      <c r="E32" s="59">
        <f>SUBTOTAL(9,E33)</f>
        <v>1000</v>
      </c>
      <c r="F32" s="64"/>
      <c r="G32" s="76">
        <f>SUBTOTAL(9,G33)</f>
        <v>1050</v>
      </c>
      <c r="H32" s="87"/>
      <c r="I32" s="98">
        <f t="shared" si="0"/>
        <v>-50</v>
      </c>
      <c r="J32" s="64"/>
      <c r="K32" s="115">
        <f t="shared" si="1"/>
        <v>-4.7619047619047616e-002</v>
      </c>
      <c r="L32" s="125"/>
    </row>
    <row r="33" spans="1:16" s="7" customFormat="1" ht="19.5" customHeight="1">
      <c r="A33" s="17"/>
      <c r="B33" s="24"/>
      <c r="C33" s="31" t="s">
        <v>85</v>
      </c>
      <c r="D33" s="48" t="s">
        <v>84</v>
      </c>
      <c r="E33" s="58">
        <v>1000</v>
      </c>
      <c r="F33" s="58"/>
      <c r="G33" s="75">
        <v>1050</v>
      </c>
      <c r="H33" s="86"/>
      <c r="I33" s="97">
        <f t="shared" si="0"/>
        <v>-50</v>
      </c>
      <c r="J33" s="106"/>
      <c r="K33" s="114">
        <f t="shared" si="1"/>
        <v>-4.7619047619047616e-002</v>
      </c>
      <c r="L33" s="124"/>
      <c r="P33" s="129"/>
    </row>
    <row r="34" spans="1:16" s="9" customFormat="1" ht="19.5" customHeight="1">
      <c r="A34" s="18">
        <v>14</v>
      </c>
      <c r="B34" s="25" t="s">
        <v>5</v>
      </c>
      <c r="C34" s="32"/>
      <c r="D34" s="45"/>
      <c r="E34" s="59">
        <f>SUBTOTAL(9,E35:E36)</f>
        <v>99782</v>
      </c>
      <c r="F34" s="64"/>
      <c r="G34" s="76">
        <f>SUBTOTAL(9,G35:G36)</f>
        <v>99987</v>
      </c>
      <c r="H34" s="87"/>
      <c r="I34" s="98">
        <f t="shared" si="0"/>
        <v>-205</v>
      </c>
      <c r="J34" s="64"/>
      <c r="K34" s="115">
        <f t="shared" si="1"/>
        <v>-2.0502665346495046e-003</v>
      </c>
      <c r="L34" s="125"/>
    </row>
    <row r="35" spans="1:16" s="9" customFormat="1" ht="19.5" customHeight="1">
      <c r="A35" s="16"/>
      <c r="B35" s="23"/>
      <c r="C35" s="33" t="s">
        <v>85</v>
      </c>
      <c r="D35" s="43" t="s">
        <v>72</v>
      </c>
      <c r="E35" s="57" t="s">
        <v>127</v>
      </c>
      <c r="F35" s="66"/>
      <c r="G35" s="74" t="s">
        <v>127</v>
      </c>
      <c r="H35" s="90"/>
      <c r="I35" s="100" t="s">
        <v>127</v>
      </c>
      <c r="J35" s="63"/>
      <c r="K35" s="117" t="s">
        <v>128</v>
      </c>
      <c r="L35" s="123"/>
    </row>
    <row r="36" spans="1:16" s="7" customFormat="1" ht="19.5" customHeight="1">
      <c r="A36" s="17"/>
      <c r="B36" s="24"/>
      <c r="C36" s="31" t="s">
        <v>87</v>
      </c>
      <c r="D36" s="44" t="s">
        <v>104</v>
      </c>
      <c r="E36" s="58">
        <v>99782</v>
      </c>
      <c r="F36" s="58"/>
      <c r="G36" s="75">
        <v>99987</v>
      </c>
      <c r="H36" s="86"/>
      <c r="I36" s="97">
        <f t="shared" ref="I36:I63" si="2">E36-G36</f>
        <v>-205</v>
      </c>
      <c r="J36" s="106"/>
      <c r="K36" s="114">
        <f t="shared" ref="K36:K63" si="3">I36/G36</f>
        <v>-2.0502665346495046e-003</v>
      </c>
      <c r="L36" s="124"/>
    </row>
    <row r="37" spans="1:16" s="9" customFormat="1" ht="19.5" customHeight="1">
      <c r="A37" s="18">
        <v>15</v>
      </c>
      <c r="B37" s="25" t="s">
        <v>34</v>
      </c>
      <c r="C37" s="32"/>
      <c r="D37" s="45"/>
      <c r="E37" s="59">
        <f>SUBTOTAL(9,E38:E39)</f>
        <v>35673</v>
      </c>
      <c r="F37" s="64"/>
      <c r="G37" s="76">
        <f>SUBTOTAL(9,G38:G39)</f>
        <v>35557</v>
      </c>
      <c r="H37" s="87"/>
      <c r="I37" s="98">
        <f t="shared" si="2"/>
        <v>116</v>
      </c>
      <c r="J37" s="64"/>
      <c r="K37" s="115">
        <f t="shared" si="3"/>
        <v>3.2623674663216809e-003</v>
      </c>
      <c r="L37" s="125"/>
    </row>
    <row r="38" spans="1:16" s="7" customFormat="1" ht="19.5" customHeight="1">
      <c r="A38" s="16"/>
      <c r="B38" s="23"/>
      <c r="C38" s="30" t="s">
        <v>85</v>
      </c>
      <c r="D38" s="43" t="s">
        <v>105</v>
      </c>
      <c r="E38" s="56">
        <v>13321</v>
      </c>
      <c r="F38" s="56"/>
      <c r="G38" s="73">
        <v>13334</v>
      </c>
      <c r="H38" s="84"/>
      <c r="I38" s="96">
        <f t="shared" si="2"/>
        <v>-13</v>
      </c>
      <c r="J38" s="63"/>
      <c r="K38" s="113">
        <f t="shared" si="3"/>
        <v>-9.7495125243737813e-004</v>
      </c>
      <c r="L38" s="123"/>
    </row>
    <row r="39" spans="1:16" s="7" customFormat="1" ht="19.5" customHeight="1">
      <c r="A39" s="17"/>
      <c r="B39" s="24"/>
      <c r="C39" s="31" t="s">
        <v>87</v>
      </c>
      <c r="D39" s="44" t="s">
        <v>106</v>
      </c>
      <c r="E39" s="58">
        <v>22352</v>
      </c>
      <c r="F39" s="58"/>
      <c r="G39" s="75">
        <v>22223</v>
      </c>
      <c r="H39" s="86"/>
      <c r="I39" s="97">
        <f t="shared" si="2"/>
        <v>129</v>
      </c>
      <c r="J39" s="106"/>
      <c r="K39" s="114">
        <f t="shared" si="3"/>
        <v>5.804796832110876e-003</v>
      </c>
      <c r="L39" s="124"/>
    </row>
    <row r="40" spans="1:16" s="9" customFormat="1" ht="19.5" customHeight="1">
      <c r="A40" s="18">
        <v>16</v>
      </c>
      <c r="B40" s="25" t="s">
        <v>107</v>
      </c>
      <c r="C40" s="32"/>
      <c r="D40" s="45"/>
      <c r="E40" s="59">
        <f>SUBTOTAL(9,E41:E43)</f>
        <v>903571</v>
      </c>
      <c r="F40" s="64"/>
      <c r="G40" s="76">
        <f>SUBTOTAL(9,G41:G43)</f>
        <v>652420</v>
      </c>
      <c r="H40" s="87"/>
      <c r="I40" s="98">
        <f t="shared" si="2"/>
        <v>251151</v>
      </c>
      <c r="J40" s="64"/>
      <c r="K40" s="115">
        <f t="shared" si="3"/>
        <v>0.38495294442230465</v>
      </c>
      <c r="L40" s="125"/>
    </row>
    <row r="41" spans="1:16" s="7" customFormat="1" ht="19.5" customHeight="1">
      <c r="A41" s="16"/>
      <c r="B41" s="23"/>
      <c r="C41" s="30" t="s">
        <v>85</v>
      </c>
      <c r="D41" s="43" t="s">
        <v>108</v>
      </c>
      <c r="E41" s="56">
        <v>585749</v>
      </c>
      <c r="F41" s="56"/>
      <c r="G41" s="73">
        <v>453547</v>
      </c>
      <c r="H41" s="84"/>
      <c r="I41" s="96">
        <f t="shared" si="2"/>
        <v>132202</v>
      </c>
      <c r="J41" s="63"/>
      <c r="K41" s="113">
        <f t="shared" si="3"/>
        <v>0.29148467523762694</v>
      </c>
      <c r="L41" s="123"/>
    </row>
    <row r="42" spans="1:16" s="7" customFormat="1" ht="19.5" customHeight="1">
      <c r="A42" s="16"/>
      <c r="B42" s="23"/>
      <c r="C42" s="30" t="s">
        <v>87</v>
      </c>
      <c r="D42" s="43" t="s">
        <v>48</v>
      </c>
      <c r="E42" s="56">
        <v>314348</v>
      </c>
      <c r="F42" s="56"/>
      <c r="G42" s="73">
        <v>195421</v>
      </c>
      <c r="H42" s="84"/>
      <c r="I42" s="96">
        <f t="shared" si="2"/>
        <v>118927</v>
      </c>
      <c r="J42" s="63"/>
      <c r="K42" s="112">
        <f t="shared" si="3"/>
        <v>0.6085681682111953</v>
      </c>
      <c r="L42" s="123"/>
    </row>
    <row r="43" spans="1:16" s="7" customFormat="1" ht="19.5" customHeight="1">
      <c r="A43" s="17"/>
      <c r="B43" s="24"/>
      <c r="C43" s="31" t="s">
        <v>88</v>
      </c>
      <c r="D43" s="44" t="s">
        <v>109</v>
      </c>
      <c r="E43" s="58">
        <v>3474</v>
      </c>
      <c r="F43" s="58"/>
      <c r="G43" s="75">
        <v>3452</v>
      </c>
      <c r="H43" s="86"/>
      <c r="I43" s="97">
        <f t="shared" si="2"/>
        <v>22</v>
      </c>
      <c r="J43" s="106"/>
      <c r="K43" s="114">
        <f t="shared" si="3"/>
        <v>6.3731170336037077e-003</v>
      </c>
      <c r="L43" s="124"/>
    </row>
    <row r="44" spans="1:16" s="9" customFormat="1" ht="19.5" customHeight="1">
      <c r="A44" s="18">
        <v>17</v>
      </c>
      <c r="B44" s="25" t="s">
        <v>110</v>
      </c>
      <c r="C44" s="32"/>
      <c r="D44" s="45"/>
      <c r="E44" s="59">
        <f>SUBTOTAL(9,E45:E47)</f>
        <v>411447</v>
      </c>
      <c r="F44" s="64"/>
      <c r="G44" s="76">
        <f>SUBTOTAL(9,G45:G47)</f>
        <v>488929</v>
      </c>
      <c r="H44" s="87"/>
      <c r="I44" s="98">
        <f t="shared" si="2"/>
        <v>-77482</v>
      </c>
      <c r="J44" s="64"/>
      <c r="K44" s="115">
        <f t="shared" si="3"/>
        <v>-0.15847290710921216</v>
      </c>
      <c r="L44" s="125"/>
    </row>
    <row r="45" spans="1:16" s="7" customFormat="1" ht="19.5" customHeight="1">
      <c r="A45" s="16"/>
      <c r="B45" s="23"/>
      <c r="C45" s="30" t="s">
        <v>85</v>
      </c>
      <c r="D45" s="43" t="s">
        <v>111</v>
      </c>
      <c r="E45" s="56">
        <v>216145</v>
      </c>
      <c r="F45" s="56"/>
      <c r="G45" s="73">
        <v>222615</v>
      </c>
      <c r="H45" s="84"/>
      <c r="I45" s="96">
        <f t="shared" si="2"/>
        <v>-6470</v>
      </c>
      <c r="J45" s="63"/>
      <c r="K45" s="112">
        <f t="shared" si="3"/>
        <v>-2.9063630033915055e-002</v>
      </c>
      <c r="L45" s="123"/>
    </row>
    <row r="46" spans="1:16" s="7" customFormat="1" ht="19.5" customHeight="1">
      <c r="A46" s="16"/>
      <c r="B46" s="23"/>
      <c r="C46" s="30" t="s">
        <v>87</v>
      </c>
      <c r="D46" s="43" t="s">
        <v>112</v>
      </c>
      <c r="E46" s="56">
        <v>147344</v>
      </c>
      <c r="F46" s="56"/>
      <c r="G46" s="73">
        <v>235535</v>
      </c>
      <c r="H46" s="84"/>
      <c r="I46" s="96">
        <f t="shared" si="2"/>
        <v>-88191</v>
      </c>
      <c r="J46" s="63"/>
      <c r="K46" s="112">
        <f t="shared" si="3"/>
        <v>-0.37442842889591782</v>
      </c>
      <c r="L46" s="123"/>
    </row>
    <row r="47" spans="1:16" s="7" customFormat="1" ht="19.5" customHeight="1">
      <c r="A47" s="17"/>
      <c r="B47" s="24"/>
      <c r="C47" s="31" t="s">
        <v>88</v>
      </c>
      <c r="D47" s="44" t="s">
        <v>109</v>
      </c>
      <c r="E47" s="58">
        <v>47958</v>
      </c>
      <c r="F47" s="58"/>
      <c r="G47" s="75">
        <v>30779</v>
      </c>
      <c r="H47" s="86"/>
      <c r="I47" s="97">
        <f t="shared" si="2"/>
        <v>17179</v>
      </c>
      <c r="J47" s="106"/>
      <c r="K47" s="114">
        <f t="shared" si="3"/>
        <v>0.55814029045777969</v>
      </c>
      <c r="L47" s="124"/>
    </row>
    <row r="48" spans="1:16" s="9" customFormat="1" ht="19.5" customHeight="1">
      <c r="A48" s="18">
        <v>18</v>
      </c>
      <c r="B48" s="25" t="s">
        <v>113</v>
      </c>
      <c r="C48" s="32"/>
      <c r="D48" s="45"/>
      <c r="E48" s="59">
        <f>SUBTOTAL(9,E49:E50)</f>
        <v>42365</v>
      </c>
      <c r="F48" s="64"/>
      <c r="G48" s="76">
        <f>SUBTOTAL(9,G49:G50)</f>
        <v>33336</v>
      </c>
      <c r="H48" s="87"/>
      <c r="I48" s="98">
        <f t="shared" si="2"/>
        <v>9029</v>
      </c>
      <c r="J48" s="64"/>
      <c r="K48" s="115">
        <f t="shared" si="3"/>
        <v>0.27084833213342935</v>
      </c>
      <c r="L48" s="125"/>
    </row>
    <row r="49" spans="1:12" s="7" customFormat="1" ht="19.5" customHeight="1">
      <c r="A49" s="16"/>
      <c r="B49" s="23"/>
      <c r="C49" s="30" t="s">
        <v>85</v>
      </c>
      <c r="D49" s="43" t="s">
        <v>33</v>
      </c>
      <c r="E49" s="56">
        <v>35364</v>
      </c>
      <c r="F49" s="56"/>
      <c r="G49" s="73">
        <v>31335</v>
      </c>
      <c r="H49" s="84"/>
      <c r="I49" s="96">
        <f t="shared" si="2"/>
        <v>4029</v>
      </c>
      <c r="J49" s="63"/>
      <c r="K49" s="112">
        <f t="shared" si="3"/>
        <v>0.12857826711345141</v>
      </c>
      <c r="L49" s="123"/>
    </row>
    <row r="50" spans="1:12" s="9" customFormat="1" ht="19.5" customHeight="1">
      <c r="A50" s="16"/>
      <c r="B50" s="23"/>
      <c r="C50" s="36" t="s">
        <v>87</v>
      </c>
      <c r="D50" s="43" t="s">
        <v>126</v>
      </c>
      <c r="E50" s="56">
        <v>7001</v>
      </c>
      <c r="F50" s="56"/>
      <c r="G50" s="74">
        <v>2001</v>
      </c>
      <c r="H50" s="84"/>
      <c r="I50" s="100">
        <f t="shared" si="2"/>
        <v>5000</v>
      </c>
      <c r="J50" s="63"/>
      <c r="K50" s="118">
        <f t="shared" si="3"/>
        <v>2.4987506246876561</v>
      </c>
      <c r="L50" s="123"/>
    </row>
    <row r="51" spans="1:12" s="7" customFormat="1" ht="19.5" customHeight="1">
      <c r="A51" s="18">
        <v>19</v>
      </c>
      <c r="B51" s="25" t="s">
        <v>114</v>
      </c>
      <c r="C51" s="32"/>
      <c r="D51" s="45"/>
      <c r="E51" s="59">
        <f>SUBTOTAL(9,E52)</f>
        <v>408700</v>
      </c>
      <c r="F51" s="64"/>
      <c r="G51" s="76">
        <f>SUBTOTAL(9,G52)</f>
        <v>240700</v>
      </c>
      <c r="H51" s="87"/>
      <c r="I51" s="98">
        <f t="shared" si="2"/>
        <v>168000</v>
      </c>
      <c r="J51" s="64"/>
      <c r="K51" s="115">
        <f t="shared" si="3"/>
        <v>0.69796427087660984</v>
      </c>
      <c r="L51" s="125"/>
    </row>
    <row r="52" spans="1:12" s="9" customFormat="1" ht="19.5" customHeight="1">
      <c r="A52" s="17"/>
      <c r="B52" s="24"/>
      <c r="C52" s="31" t="s">
        <v>85</v>
      </c>
      <c r="D52" s="44" t="s">
        <v>114</v>
      </c>
      <c r="E52" s="58">
        <v>408700</v>
      </c>
      <c r="F52" s="58"/>
      <c r="G52" s="75">
        <v>240700</v>
      </c>
      <c r="H52" s="86"/>
      <c r="I52" s="97">
        <f t="shared" si="2"/>
        <v>168000</v>
      </c>
      <c r="J52" s="106"/>
      <c r="K52" s="116">
        <f t="shared" si="3"/>
        <v>0.69796427087660984</v>
      </c>
      <c r="L52" s="124"/>
    </row>
    <row r="53" spans="1:12" s="7" customFormat="1" ht="19.5" customHeight="1">
      <c r="A53" s="18">
        <v>20</v>
      </c>
      <c r="B53" s="25" t="s">
        <v>115</v>
      </c>
      <c r="C53" s="32"/>
      <c r="D53" s="45"/>
      <c r="E53" s="59">
        <f>SUBTOTAL(9,E54)</f>
        <v>633281</v>
      </c>
      <c r="F53" s="64"/>
      <c r="G53" s="76">
        <f>SUBTOTAL(9,G54)</f>
        <v>773135</v>
      </c>
      <c r="H53" s="87"/>
      <c r="I53" s="98">
        <f t="shared" si="2"/>
        <v>-139854</v>
      </c>
      <c r="J53" s="64"/>
      <c r="K53" s="115">
        <f t="shared" si="3"/>
        <v>-0.1808920822366081</v>
      </c>
      <c r="L53" s="125"/>
    </row>
    <row r="54" spans="1:12" s="9" customFormat="1" ht="19.5" customHeight="1">
      <c r="A54" s="17"/>
      <c r="B54" s="24"/>
      <c r="C54" s="31" t="s">
        <v>87</v>
      </c>
      <c r="D54" s="44" t="s">
        <v>116</v>
      </c>
      <c r="E54" s="58">
        <v>633281</v>
      </c>
      <c r="F54" s="58"/>
      <c r="G54" s="75">
        <v>773135</v>
      </c>
      <c r="H54" s="86"/>
      <c r="I54" s="97">
        <f t="shared" si="2"/>
        <v>-139854</v>
      </c>
      <c r="J54" s="106"/>
      <c r="K54" s="114">
        <f t="shared" si="3"/>
        <v>-0.1808920822366081</v>
      </c>
      <c r="L54" s="124"/>
    </row>
    <row r="55" spans="1:12" s="7" customFormat="1" ht="19.5" customHeight="1">
      <c r="A55" s="18">
        <v>21</v>
      </c>
      <c r="B55" s="25" t="s">
        <v>117</v>
      </c>
      <c r="C55" s="32"/>
      <c r="D55" s="45"/>
      <c r="E55" s="59">
        <f>SUBTOTAL(9,E56)</f>
        <v>200000</v>
      </c>
      <c r="F55" s="64"/>
      <c r="G55" s="76">
        <f>SUBTOTAL(9,G56)</f>
        <v>200000</v>
      </c>
      <c r="H55" s="87"/>
      <c r="I55" s="98">
        <f t="shared" si="2"/>
        <v>0</v>
      </c>
      <c r="J55" s="64"/>
      <c r="K55" s="115">
        <f t="shared" si="3"/>
        <v>0</v>
      </c>
      <c r="L55" s="125"/>
    </row>
    <row r="56" spans="1:12" s="9" customFormat="1" ht="19.5" customHeight="1">
      <c r="A56" s="17"/>
      <c r="B56" s="24"/>
      <c r="C56" s="31" t="s">
        <v>85</v>
      </c>
      <c r="D56" s="44" t="s">
        <v>117</v>
      </c>
      <c r="E56" s="58">
        <v>200000</v>
      </c>
      <c r="F56" s="58"/>
      <c r="G56" s="75">
        <v>200000</v>
      </c>
      <c r="H56" s="86"/>
      <c r="I56" s="97">
        <f t="shared" si="2"/>
        <v>0</v>
      </c>
      <c r="J56" s="106"/>
      <c r="K56" s="114">
        <f t="shared" si="3"/>
        <v>0</v>
      </c>
      <c r="L56" s="124"/>
    </row>
    <row r="57" spans="1:12" s="7" customFormat="1" ht="19.5" customHeight="1">
      <c r="A57" s="18">
        <v>22</v>
      </c>
      <c r="B57" s="25" t="s">
        <v>118</v>
      </c>
      <c r="C57" s="32"/>
      <c r="D57" s="45"/>
      <c r="E57" s="59">
        <f>SUBTOTAL(9,E58:E60)</f>
        <v>54332</v>
      </c>
      <c r="F57" s="64"/>
      <c r="G57" s="76">
        <f>SUBTOTAL(9,G58:G60)</f>
        <v>74787</v>
      </c>
      <c r="H57" s="87"/>
      <c r="I57" s="98">
        <f t="shared" si="2"/>
        <v>-20455</v>
      </c>
      <c r="J57" s="64"/>
      <c r="K57" s="115">
        <f t="shared" si="3"/>
        <v>-0.2735101020230789</v>
      </c>
      <c r="L57" s="125"/>
    </row>
    <row r="58" spans="1:12" s="7" customFormat="1" ht="19.5" customHeight="1">
      <c r="A58" s="16"/>
      <c r="B58" s="23"/>
      <c r="C58" s="30" t="s">
        <v>85</v>
      </c>
      <c r="D58" s="49" t="s">
        <v>120</v>
      </c>
      <c r="E58" s="56">
        <v>3500</v>
      </c>
      <c r="F58" s="56"/>
      <c r="G58" s="73">
        <v>3000</v>
      </c>
      <c r="H58" s="84"/>
      <c r="I58" s="96">
        <f t="shared" si="2"/>
        <v>500</v>
      </c>
      <c r="J58" s="63"/>
      <c r="K58" s="112">
        <f t="shared" si="3"/>
        <v>0.16666666666666666</v>
      </c>
      <c r="L58" s="123"/>
    </row>
    <row r="59" spans="1:12" s="7" customFormat="1" ht="19.5" customHeight="1">
      <c r="A59" s="16"/>
      <c r="B59" s="23"/>
      <c r="C59" s="30" t="s">
        <v>87</v>
      </c>
      <c r="D59" s="43" t="s">
        <v>6</v>
      </c>
      <c r="E59" s="56">
        <v>153</v>
      </c>
      <c r="F59" s="56"/>
      <c r="G59" s="73">
        <v>4</v>
      </c>
      <c r="H59" s="84"/>
      <c r="I59" s="96">
        <f t="shared" si="2"/>
        <v>149</v>
      </c>
      <c r="J59" s="63"/>
      <c r="K59" s="112">
        <f t="shared" si="3"/>
        <v>37.25</v>
      </c>
      <c r="L59" s="123"/>
    </row>
    <row r="60" spans="1:12" s="9" customFormat="1" ht="19.5" customHeight="1">
      <c r="A60" s="17"/>
      <c r="B60" s="24"/>
      <c r="C60" s="31" t="s">
        <v>119</v>
      </c>
      <c r="D60" s="44" t="s">
        <v>121</v>
      </c>
      <c r="E60" s="58">
        <v>50679</v>
      </c>
      <c r="F60" s="58"/>
      <c r="G60" s="75">
        <v>71783</v>
      </c>
      <c r="H60" s="86"/>
      <c r="I60" s="97">
        <f t="shared" si="2"/>
        <v>-21104</v>
      </c>
      <c r="J60" s="106"/>
      <c r="K60" s="114">
        <f t="shared" si="3"/>
        <v>-0.29399718596325036</v>
      </c>
      <c r="L60" s="124"/>
    </row>
    <row r="61" spans="1:12" s="7" customFormat="1" ht="19.5" customHeight="1">
      <c r="A61" s="16">
        <v>23</v>
      </c>
      <c r="B61" s="23" t="s">
        <v>122</v>
      </c>
      <c r="C61" s="29"/>
      <c r="D61" s="42"/>
      <c r="E61" s="55">
        <f>SUBTOTAL(9,E62)</f>
        <v>644100</v>
      </c>
      <c r="F61" s="63"/>
      <c r="G61" s="72">
        <f>SUBTOTAL(9,G62)</f>
        <v>264500</v>
      </c>
      <c r="H61" s="83"/>
      <c r="I61" s="95">
        <f t="shared" si="2"/>
        <v>379600</v>
      </c>
      <c r="J61" s="63"/>
      <c r="K61" s="111">
        <f t="shared" si="3"/>
        <v>1.4351606805293005</v>
      </c>
      <c r="L61" s="123"/>
    </row>
    <row r="62" spans="1:12" s="9" customFormat="1" ht="19.5" customHeight="1">
      <c r="A62" s="16"/>
      <c r="B62" s="23"/>
      <c r="C62" s="37" t="s">
        <v>85</v>
      </c>
      <c r="D62" s="50" t="s">
        <v>123</v>
      </c>
      <c r="E62" s="61">
        <v>644100</v>
      </c>
      <c r="F62" s="61"/>
      <c r="G62" s="78">
        <v>264500</v>
      </c>
      <c r="H62" s="91"/>
      <c r="I62" s="101">
        <f t="shared" si="2"/>
        <v>379600</v>
      </c>
      <c r="J62" s="107"/>
      <c r="K62" s="119">
        <f t="shared" si="3"/>
        <v>1.4351606805293005</v>
      </c>
      <c r="L62" s="127"/>
    </row>
    <row r="63" spans="1:12" s="11" customFormat="1" ht="16.95">
      <c r="A63" s="19" t="s">
        <v>124</v>
      </c>
      <c r="B63" s="27"/>
      <c r="C63" s="27"/>
      <c r="D63" s="51"/>
      <c r="E63" s="62">
        <f>E4+E10+E14+E16+E18+E20+E22+E24+E26+E28+E30+E32+E34+E37+E40+E44+E48+E51+E53+E55+E57+E61</f>
        <v>8521328</v>
      </c>
      <c r="F63" s="67"/>
      <c r="G63" s="79">
        <f>G4+G10+G14+G16+G18+G20+G22+G24+G26+G28+G30+G32+G34+G37+G40+G44+G48+G51+G53+G55+G57+G61</f>
        <v>7780000</v>
      </c>
      <c r="H63" s="92"/>
      <c r="I63" s="102">
        <f t="shared" si="2"/>
        <v>741328</v>
      </c>
      <c r="J63" s="108"/>
      <c r="K63" s="120">
        <f t="shared" si="3"/>
        <v>9.5286375321336755e-002</v>
      </c>
      <c r="L63" s="128"/>
    </row>
    <row r="64" spans="1:12" s="12" customFormat="1" ht="19.5" customHeight="1">
      <c r="A64" s="20" t="s">
        <v>77</v>
      </c>
      <c r="B64" s="28"/>
      <c r="C64" s="38"/>
      <c r="D64" s="28"/>
      <c r="E64" s="28"/>
      <c r="F64" s="28"/>
      <c r="G64" s="80"/>
      <c r="H64" s="80"/>
      <c r="I64" s="103"/>
      <c r="J64" s="109"/>
      <c r="K64" s="11"/>
      <c r="L64" s="109"/>
    </row>
    <row r="65" spans="1:12" ht="19.5" customHeight="1">
      <c r="E65" s="2"/>
      <c r="F65" s="68"/>
      <c r="G65" s="12"/>
      <c r="H65" s="93"/>
      <c r="I65" s="104"/>
      <c r="K65" s="12"/>
    </row>
    <row r="66" spans="1:12" s="12" customFormat="1" ht="19.5" customHeight="1">
      <c r="A66" s="1"/>
      <c r="B66" s="2"/>
      <c r="C66" s="1"/>
      <c r="D66" s="2"/>
      <c r="E66" s="2"/>
      <c r="F66" s="68"/>
      <c r="G66" s="3"/>
      <c r="H66" s="4"/>
      <c r="I66" s="5"/>
      <c r="J66" s="6"/>
      <c r="K66" s="3"/>
      <c r="L66" s="6"/>
    </row>
    <row r="67" spans="1:12" ht="19.5" customHeight="1">
      <c r="E67" s="2"/>
      <c r="F67" s="68"/>
      <c r="G67" s="12"/>
      <c r="H67" s="93"/>
      <c r="I67" s="104"/>
      <c r="K67" s="12"/>
    </row>
    <row r="68" spans="1:12" ht="19.5" customHeight="1">
      <c r="E68" s="2"/>
      <c r="F68" s="68"/>
    </row>
    <row r="69" spans="1:12" ht="19.5" customHeight="1">
      <c r="E69" s="2"/>
      <c r="F69" s="68"/>
    </row>
    <row r="70" spans="1:12" ht="19.5" customHeight="1">
      <c r="E70" s="2"/>
      <c r="F70" s="68"/>
    </row>
    <row r="71" spans="1:12" ht="19.5" customHeight="1">
      <c r="E71" s="2"/>
      <c r="F71" s="68"/>
    </row>
    <row r="72" spans="1:12" ht="19.5" customHeight="1">
      <c r="E72" s="2"/>
      <c r="F72" s="68"/>
    </row>
    <row r="73" spans="1:12" ht="19.5" customHeight="1">
      <c r="E73" s="2"/>
      <c r="F73" s="68"/>
    </row>
    <row r="74" spans="1:12" ht="19.5" customHeight="1">
      <c r="E74" s="2"/>
      <c r="F74" s="68"/>
    </row>
    <row r="75" spans="1:12" ht="19.5" customHeight="1">
      <c r="E75" s="2"/>
      <c r="F75" s="68"/>
    </row>
    <row r="76" spans="1:12" ht="19.5" customHeight="1">
      <c r="E76" s="2"/>
      <c r="F76" s="68"/>
    </row>
    <row r="77" spans="1:12" ht="19.5" customHeight="1">
      <c r="E77" s="2"/>
      <c r="F77" s="68"/>
    </row>
    <row r="78" spans="1:12" ht="19.5" customHeight="1">
      <c r="E78" s="2"/>
      <c r="F78" s="68"/>
    </row>
    <row r="79" spans="1:12" ht="19.5" customHeight="1">
      <c r="E79" s="2"/>
      <c r="F79" s="68"/>
    </row>
    <row r="80" spans="1:12" ht="19.5" customHeight="1">
      <c r="E80" s="2"/>
      <c r="F80" s="68"/>
    </row>
    <row r="81" spans="5:6" ht="19.5" customHeight="1">
      <c r="E81" s="2"/>
      <c r="F81" s="68"/>
    </row>
    <row r="82" spans="5:6" ht="19.5" customHeight="1">
      <c r="E82" s="2"/>
      <c r="F82" s="68"/>
    </row>
    <row r="83" spans="5:6" ht="19.5" customHeight="1">
      <c r="E83" s="2"/>
      <c r="F83" s="68"/>
    </row>
    <row r="84" spans="5:6" ht="19.5" customHeight="1">
      <c r="E84" s="2"/>
      <c r="F84" s="68"/>
    </row>
    <row r="85" spans="5:6" ht="19.5" customHeight="1">
      <c r="E85" s="2"/>
      <c r="F85" s="68"/>
    </row>
    <row r="86" spans="5:6" ht="19.5" customHeight="1">
      <c r="E86" s="2"/>
      <c r="F86" s="68"/>
    </row>
    <row r="87" spans="5:6" ht="19.5" customHeight="1">
      <c r="E87" s="2"/>
      <c r="F87" s="68"/>
    </row>
    <row r="88" spans="5:6" ht="19.5" customHeight="1">
      <c r="E88" s="2"/>
      <c r="F88" s="68"/>
    </row>
    <row r="89" spans="5:6" ht="19.5" customHeight="1">
      <c r="E89" s="2"/>
      <c r="F89" s="68"/>
    </row>
    <row r="90" spans="5:6" ht="19.5" customHeight="1">
      <c r="E90" s="2"/>
      <c r="F90" s="68"/>
    </row>
    <row r="91" spans="5:6" ht="19.5" customHeight="1">
      <c r="E91" s="2"/>
      <c r="F91" s="68"/>
    </row>
    <row r="92" spans="5:6" ht="19.5" customHeight="1">
      <c r="E92" s="2"/>
      <c r="F92" s="68"/>
    </row>
    <row r="93" spans="5:6" ht="19.5" customHeight="1">
      <c r="E93" s="2"/>
      <c r="F93" s="68"/>
    </row>
    <row r="94" spans="5:6" ht="19.5" customHeight="1">
      <c r="E94" s="2"/>
      <c r="F94" s="68"/>
    </row>
    <row r="95" spans="5:6" ht="19.5" customHeight="1">
      <c r="E95" s="2"/>
      <c r="F95" s="68"/>
    </row>
    <row r="96" spans="5:6" ht="19.5" customHeight="1">
      <c r="E96" s="2"/>
      <c r="F96" s="68"/>
    </row>
    <row r="97" spans="5:6" ht="19.5" customHeight="1">
      <c r="E97" s="2"/>
      <c r="F97" s="68"/>
    </row>
    <row r="98" spans="5:6" ht="19.5" customHeight="1">
      <c r="E98" s="2"/>
      <c r="F98" s="68"/>
    </row>
    <row r="99" spans="5:6" ht="19.5" customHeight="1">
      <c r="E99" s="2"/>
      <c r="F99" s="68"/>
    </row>
    <row r="100" spans="5:6" ht="19.5" customHeight="1">
      <c r="E100" s="2"/>
      <c r="F100" s="68"/>
    </row>
    <row r="101" spans="5:6" ht="19.5" customHeight="1">
      <c r="E101" s="2"/>
      <c r="F101" s="68"/>
    </row>
    <row r="102" spans="5:6" ht="19.5" customHeight="1">
      <c r="E102" s="2"/>
      <c r="F102" s="68"/>
    </row>
    <row r="103" spans="5:6" ht="19.5" customHeight="1">
      <c r="E103" s="2"/>
      <c r="F103" s="68"/>
    </row>
    <row r="104" spans="5:6" ht="19.5" customHeight="1">
      <c r="E104" s="2"/>
      <c r="F104" s="68"/>
    </row>
    <row r="105" spans="5:6" ht="19.5" customHeight="1">
      <c r="E105" s="2"/>
      <c r="F105" s="68"/>
    </row>
    <row r="106" spans="5:6" ht="19.5" customHeight="1">
      <c r="E106" s="2"/>
      <c r="F106" s="68"/>
    </row>
    <row r="107" spans="5:6" ht="19.5" customHeight="1">
      <c r="E107" s="2"/>
      <c r="F107" s="68"/>
    </row>
  </sheetData>
  <mergeCells count="11">
    <mergeCell ref="A1:C1"/>
    <mergeCell ref="G1:J1"/>
    <mergeCell ref="E2:F2"/>
    <mergeCell ref="G2:H2"/>
    <mergeCell ref="I2:K2"/>
    <mergeCell ref="E3:F3"/>
    <mergeCell ref="G3:H3"/>
    <mergeCell ref="I3:J3"/>
    <mergeCell ref="A63:D63"/>
    <mergeCell ref="A2:B3"/>
    <mergeCell ref="C2:D3"/>
  </mergeCells>
  <phoneticPr fontId="4"/>
  <printOptions horizontalCentered="1" verticalCentered="1"/>
  <pageMargins left="0.39370078740157483" right="0.31496062992125984" top="0.35433070866141736" bottom="0.55118110236220474" header="0.6692913385826772" footer="0.35433070866141736"/>
  <pageSetup paperSize="9" scale="66" fitToWidth="1" fitToHeight="1" orientation="portrait" usePrinterDefaults="1" errors="dash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50"/>
    <pageSetUpPr fitToPage="1"/>
  </sheetPr>
  <dimension ref="B1:P49"/>
  <sheetViews>
    <sheetView view="pageBreakPreview" topLeftCell="A28" zoomScale="75" zoomScaleSheetLayoutView="75" workbookViewId="0">
      <selection activeCell="F45" sqref="F45"/>
    </sheetView>
  </sheetViews>
  <sheetFormatPr defaultRowHeight="14.1" customHeight="1"/>
  <cols>
    <col min="1" max="1" width="2.375" style="3" customWidth="1"/>
    <col min="2" max="2" width="4.625" style="130" customWidth="1"/>
    <col min="3" max="3" width="2.625" style="3" customWidth="1"/>
    <col min="4" max="4" width="5.625" style="131" customWidth="1"/>
    <col min="5" max="5" width="26.625" style="3" customWidth="1"/>
    <col min="6" max="6" width="21.625" style="3" customWidth="1"/>
    <col min="7" max="7" width="2.625" style="4" customWidth="1"/>
    <col min="8" max="8" width="21.625" style="5" customWidth="1"/>
    <col min="9" max="9" width="2.625" style="132" customWidth="1"/>
    <col min="10" max="10" width="18.75" style="5" customWidth="1"/>
    <col min="11" max="11" width="2.625" style="132" customWidth="1"/>
    <col min="12" max="12" width="17.625" style="5" customWidth="1"/>
    <col min="13" max="13" width="3.125" style="132" customWidth="1"/>
    <col min="14" max="14" width="11.875" style="5" customWidth="1"/>
    <col min="15" max="15" width="13.375" style="3" customWidth="1"/>
    <col min="16" max="16" width="3.75" style="133" customWidth="1"/>
    <col min="17" max="17" width="9" style="3" customWidth="1"/>
    <col min="18" max="18" width="12.125" style="3" customWidth="1"/>
    <col min="19" max="19" width="15" style="3" customWidth="1"/>
    <col min="20" max="16384" width="9" style="3" customWidth="1"/>
  </cols>
  <sheetData>
    <row r="1" spans="2:16" ht="14.1" customHeight="1"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2" spans="2:16" s="9" customFormat="1" ht="26.25" customHeight="1">
      <c r="B2" s="135" t="s">
        <v>4</v>
      </c>
      <c r="C2" s="135"/>
      <c r="D2" s="135"/>
      <c r="E2" s="135"/>
      <c r="F2" s="162"/>
      <c r="G2" s="162"/>
      <c r="H2" s="162"/>
      <c r="I2" s="162"/>
      <c r="J2" s="186"/>
      <c r="K2" s="186"/>
      <c r="L2" s="186"/>
      <c r="M2" s="186"/>
      <c r="N2" s="214"/>
      <c r="P2" s="218"/>
    </row>
    <row r="3" spans="2:16" s="9" customFormat="1" ht="23.25" customHeight="1">
      <c r="B3" s="136" t="s">
        <v>69</v>
      </c>
      <c r="C3" s="143"/>
      <c r="D3" s="143" t="s">
        <v>70</v>
      </c>
      <c r="E3" s="155"/>
      <c r="F3" s="53" t="s">
        <v>41</v>
      </c>
      <c r="G3" s="81"/>
      <c r="H3" s="70" t="s">
        <v>14</v>
      </c>
      <c r="I3" s="81"/>
      <c r="J3" s="187" t="s">
        <v>71</v>
      </c>
      <c r="K3" s="195"/>
      <c r="L3" s="195"/>
      <c r="M3" s="207"/>
      <c r="N3" s="214"/>
      <c r="P3" s="218"/>
    </row>
    <row r="4" spans="2:16" s="7" customFormat="1" ht="23.25" customHeight="1">
      <c r="B4" s="137"/>
      <c r="C4" s="144"/>
      <c r="D4" s="144"/>
      <c r="E4" s="156"/>
      <c r="F4" s="54" t="s">
        <v>125</v>
      </c>
      <c r="G4" s="82"/>
      <c r="H4" s="71" t="s">
        <v>20</v>
      </c>
      <c r="I4" s="82"/>
      <c r="J4" s="188" t="s">
        <v>1</v>
      </c>
      <c r="K4" s="196"/>
      <c r="L4" s="188" t="s">
        <v>68</v>
      </c>
      <c r="M4" s="208"/>
      <c r="N4" s="215"/>
      <c r="P4" s="218"/>
    </row>
    <row r="5" spans="2:16" s="10" customFormat="1" ht="28.5" customHeight="1">
      <c r="B5" s="138" t="s">
        <v>10</v>
      </c>
      <c r="C5" s="145" t="s">
        <v>8</v>
      </c>
      <c r="D5" s="145"/>
      <c r="E5" s="145"/>
      <c r="F5" s="163">
        <f>SUM(F6)</f>
        <v>80096</v>
      </c>
      <c r="G5" s="169"/>
      <c r="H5" s="173">
        <f>SUM(H6)</f>
        <v>84420</v>
      </c>
      <c r="I5" s="179"/>
      <c r="J5" s="189">
        <f t="shared" ref="J5:J46" si="0">F5-H5</f>
        <v>-4324</v>
      </c>
      <c r="K5" s="197"/>
      <c r="L5" s="201">
        <f t="shared" ref="L5:L46" si="1">IF(OR(F5&gt;0,H5&gt;0),((F5/H5)-1),0)</f>
        <v>-5.1220090026060205e-002</v>
      </c>
      <c r="M5" s="209"/>
      <c r="N5" s="216"/>
      <c r="P5" s="219"/>
    </row>
    <row r="6" spans="2:16" s="7" customFormat="1" ht="28.5" customHeight="1">
      <c r="B6" s="139"/>
      <c r="C6" s="146"/>
      <c r="D6" s="152" t="s">
        <v>7</v>
      </c>
      <c r="E6" s="157" t="s">
        <v>8</v>
      </c>
      <c r="F6" s="164">
        <v>80096</v>
      </c>
      <c r="G6" s="157"/>
      <c r="H6" s="174">
        <v>84420</v>
      </c>
      <c r="I6" s="180"/>
      <c r="J6" s="190">
        <f t="shared" si="0"/>
        <v>-4324</v>
      </c>
      <c r="K6" s="198"/>
      <c r="L6" s="202">
        <f t="shared" si="1"/>
        <v>-5.1220090026060205e-002</v>
      </c>
      <c r="M6" s="210"/>
      <c r="N6" s="217"/>
      <c r="P6" s="218"/>
    </row>
    <row r="7" spans="2:16" s="7" customFormat="1" ht="28.5" customHeight="1">
      <c r="B7" s="140" t="s">
        <v>26</v>
      </c>
      <c r="C7" s="147" t="s">
        <v>29</v>
      </c>
      <c r="D7" s="147"/>
      <c r="E7" s="147"/>
      <c r="F7" s="165">
        <f>SUM(F8:F13)</f>
        <v>1563104</v>
      </c>
      <c r="G7" s="170"/>
      <c r="H7" s="175">
        <f>SUM(H8:H13)</f>
        <v>1414978</v>
      </c>
      <c r="I7" s="181"/>
      <c r="J7" s="191">
        <f t="shared" si="0"/>
        <v>148126</v>
      </c>
      <c r="K7" s="199"/>
      <c r="L7" s="203">
        <f t="shared" si="1"/>
        <v>0.10468431311299531</v>
      </c>
      <c r="M7" s="211"/>
      <c r="N7" s="216"/>
      <c r="P7" s="218"/>
    </row>
    <row r="8" spans="2:16" s="7" customFormat="1" ht="28.5" customHeight="1">
      <c r="B8" s="138"/>
      <c r="C8" s="148"/>
      <c r="D8" s="153" t="s">
        <v>7</v>
      </c>
      <c r="E8" s="158" t="s">
        <v>32</v>
      </c>
      <c r="F8" s="166">
        <v>1425211</v>
      </c>
      <c r="G8" s="158"/>
      <c r="H8" s="176">
        <v>1319846</v>
      </c>
      <c r="I8" s="182"/>
      <c r="J8" s="192">
        <f t="shared" si="0"/>
        <v>105365</v>
      </c>
      <c r="K8" s="197"/>
      <c r="L8" s="204">
        <f t="shared" si="1"/>
        <v>7.9831283346693427e-002</v>
      </c>
      <c r="M8" s="209"/>
      <c r="N8" s="217"/>
      <c r="P8" s="218"/>
    </row>
    <row r="9" spans="2:16" s="7" customFormat="1" ht="28.5" customHeight="1">
      <c r="B9" s="138"/>
      <c r="C9" s="148"/>
      <c r="D9" s="153" t="s">
        <v>21</v>
      </c>
      <c r="E9" s="158" t="s">
        <v>24</v>
      </c>
      <c r="F9" s="166">
        <v>62966</v>
      </c>
      <c r="G9" s="158"/>
      <c r="H9" s="176">
        <v>47456</v>
      </c>
      <c r="I9" s="182"/>
      <c r="J9" s="192">
        <f t="shared" si="0"/>
        <v>15510</v>
      </c>
      <c r="K9" s="197"/>
      <c r="L9" s="204">
        <f t="shared" si="1"/>
        <v>0.32682906271072154</v>
      </c>
      <c r="M9" s="209"/>
      <c r="N9" s="217"/>
      <c r="P9" s="218"/>
    </row>
    <row r="10" spans="2:16" s="9" customFormat="1" ht="28.5" customHeight="1">
      <c r="B10" s="138"/>
      <c r="C10" s="148"/>
      <c r="D10" s="153" t="s">
        <v>18</v>
      </c>
      <c r="E10" s="159" t="s">
        <v>73</v>
      </c>
      <c r="F10" s="166">
        <v>47204</v>
      </c>
      <c r="G10" s="158"/>
      <c r="H10" s="176">
        <v>42692</v>
      </c>
      <c r="I10" s="182"/>
      <c r="J10" s="192">
        <f t="shared" si="0"/>
        <v>4512</v>
      </c>
      <c r="K10" s="197"/>
      <c r="L10" s="204">
        <f t="shared" si="1"/>
        <v>0.10568724819638331</v>
      </c>
      <c r="M10" s="209"/>
      <c r="N10" s="217"/>
      <c r="P10" s="218"/>
    </row>
    <row r="11" spans="2:16" s="7" customFormat="1" ht="28.5" customHeight="1">
      <c r="B11" s="138"/>
      <c r="C11" s="148"/>
      <c r="D11" s="153" t="s">
        <v>2</v>
      </c>
      <c r="E11" s="158" t="s">
        <v>35</v>
      </c>
      <c r="F11" s="166">
        <v>20126</v>
      </c>
      <c r="G11" s="158"/>
      <c r="H11" s="176">
        <v>2972</v>
      </c>
      <c r="I11" s="182"/>
      <c r="J11" s="192">
        <f t="shared" si="0"/>
        <v>17154</v>
      </c>
      <c r="K11" s="197"/>
      <c r="L11" s="204">
        <f t="shared" si="1"/>
        <v>5.7718707940780618</v>
      </c>
      <c r="M11" s="209"/>
      <c r="N11" s="217"/>
      <c r="P11" s="218"/>
    </row>
    <row r="12" spans="2:16" s="7" customFormat="1" ht="28.5" customHeight="1">
      <c r="B12" s="138"/>
      <c r="C12" s="148"/>
      <c r="D12" s="153" t="s">
        <v>0</v>
      </c>
      <c r="E12" s="158" t="s">
        <v>37</v>
      </c>
      <c r="F12" s="166">
        <v>6741</v>
      </c>
      <c r="G12" s="158"/>
      <c r="H12" s="176">
        <v>1156</v>
      </c>
      <c r="I12" s="182"/>
      <c r="J12" s="192">
        <f t="shared" si="0"/>
        <v>5585</v>
      </c>
      <c r="K12" s="197"/>
      <c r="L12" s="204">
        <f t="shared" si="1"/>
        <v>4.8313148788927336</v>
      </c>
      <c r="M12" s="209"/>
      <c r="N12" s="217"/>
      <c r="P12" s="218"/>
    </row>
    <row r="13" spans="2:16" s="7" customFormat="1" ht="28.5" customHeight="1">
      <c r="B13" s="139"/>
      <c r="C13" s="146"/>
      <c r="D13" s="152" t="s">
        <v>13</v>
      </c>
      <c r="E13" s="157" t="s">
        <v>39</v>
      </c>
      <c r="F13" s="164">
        <v>856</v>
      </c>
      <c r="G13" s="157"/>
      <c r="H13" s="174">
        <v>856</v>
      </c>
      <c r="I13" s="180"/>
      <c r="J13" s="190">
        <f t="shared" si="0"/>
        <v>0</v>
      </c>
      <c r="K13" s="198"/>
      <c r="L13" s="202">
        <f t="shared" si="1"/>
        <v>0</v>
      </c>
      <c r="M13" s="210"/>
      <c r="N13" s="217"/>
      <c r="P13" s="218"/>
    </row>
    <row r="14" spans="2:16" s="9" customFormat="1" ht="28.5" customHeight="1">
      <c r="B14" s="140" t="s">
        <v>40</v>
      </c>
      <c r="C14" s="147" t="s">
        <v>42</v>
      </c>
      <c r="D14" s="147"/>
      <c r="E14" s="147"/>
      <c r="F14" s="165">
        <f>SUM(F15:F17)</f>
        <v>2886811</v>
      </c>
      <c r="G14" s="170"/>
      <c r="H14" s="175">
        <f>SUM(H15:H17)</f>
        <v>2698113</v>
      </c>
      <c r="I14" s="181"/>
      <c r="J14" s="191">
        <f t="shared" si="0"/>
        <v>188698</v>
      </c>
      <c r="K14" s="199"/>
      <c r="L14" s="203">
        <f t="shared" si="1"/>
        <v>6.9937026358792176e-002</v>
      </c>
      <c r="M14" s="211"/>
      <c r="N14" s="216"/>
      <c r="P14" s="218"/>
    </row>
    <row r="15" spans="2:16" s="7" customFormat="1" ht="28.5" customHeight="1">
      <c r="B15" s="138"/>
      <c r="C15" s="148"/>
      <c r="D15" s="153" t="s">
        <v>7</v>
      </c>
      <c r="E15" s="158" t="s">
        <v>28</v>
      </c>
      <c r="F15" s="166">
        <v>1343907</v>
      </c>
      <c r="G15" s="158"/>
      <c r="H15" s="176">
        <v>1302880</v>
      </c>
      <c r="I15" s="182"/>
      <c r="J15" s="192">
        <f t="shared" si="0"/>
        <v>41027</v>
      </c>
      <c r="K15" s="197"/>
      <c r="L15" s="204">
        <f t="shared" si="1"/>
        <v>3.1489469482991472e-002</v>
      </c>
      <c r="M15" s="209"/>
      <c r="N15" s="217"/>
      <c r="P15" s="218"/>
    </row>
    <row r="16" spans="2:16" s="9" customFormat="1" ht="28.5" customHeight="1">
      <c r="B16" s="138"/>
      <c r="C16" s="148"/>
      <c r="D16" s="153" t="s">
        <v>21</v>
      </c>
      <c r="E16" s="158" t="s">
        <v>45</v>
      </c>
      <c r="F16" s="166">
        <v>1542004</v>
      </c>
      <c r="G16" s="158"/>
      <c r="H16" s="176">
        <v>1394333</v>
      </c>
      <c r="I16" s="182"/>
      <c r="J16" s="192">
        <f t="shared" si="0"/>
        <v>147671</v>
      </c>
      <c r="K16" s="197"/>
      <c r="L16" s="204">
        <f t="shared" si="1"/>
        <v>0.10590798611235619</v>
      </c>
      <c r="M16" s="209"/>
      <c r="N16" s="217"/>
      <c r="P16" s="218"/>
    </row>
    <row r="17" spans="2:16" s="7" customFormat="1" ht="28.5" customHeight="1">
      <c r="B17" s="139"/>
      <c r="C17" s="146"/>
      <c r="D17" s="152" t="s">
        <v>2</v>
      </c>
      <c r="E17" s="157" t="s">
        <v>46</v>
      </c>
      <c r="F17" s="164">
        <v>900</v>
      </c>
      <c r="G17" s="157"/>
      <c r="H17" s="174">
        <v>900</v>
      </c>
      <c r="I17" s="180"/>
      <c r="J17" s="190">
        <f t="shared" si="0"/>
        <v>0</v>
      </c>
      <c r="K17" s="198"/>
      <c r="L17" s="202">
        <f t="shared" si="1"/>
        <v>0</v>
      </c>
      <c r="M17" s="210"/>
      <c r="N17" s="217"/>
      <c r="P17" s="218"/>
    </row>
    <row r="18" spans="2:16" s="9" customFormat="1" ht="28.5" customHeight="1">
      <c r="B18" s="140" t="s">
        <v>49</v>
      </c>
      <c r="C18" s="147" t="s">
        <v>50</v>
      </c>
      <c r="D18" s="147"/>
      <c r="E18" s="147"/>
      <c r="F18" s="165">
        <f>SUM(F19:F20)</f>
        <v>568637</v>
      </c>
      <c r="G18" s="170"/>
      <c r="H18" s="175">
        <f>SUM(H19:H20)</f>
        <v>461060</v>
      </c>
      <c r="I18" s="181"/>
      <c r="J18" s="191">
        <f t="shared" si="0"/>
        <v>107577</v>
      </c>
      <c r="K18" s="199"/>
      <c r="L18" s="203">
        <f t="shared" si="1"/>
        <v>0.23332538064460162</v>
      </c>
      <c r="M18" s="211"/>
      <c r="N18" s="216"/>
      <c r="P18" s="218"/>
    </row>
    <row r="19" spans="2:16" s="7" customFormat="1" ht="28.5" customHeight="1">
      <c r="B19" s="138"/>
      <c r="C19" s="148"/>
      <c r="D19" s="153" t="s">
        <v>7</v>
      </c>
      <c r="E19" s="158" t="s">
        <v>36</v>
      </c>
      <c r="F19" s="166">
        <v>347306</v>
      </c>
      <c r="G19" s="158"/>
      <c r="H19" s="176">
        <v>244627</v>
      </c>
      <c r="I19" s="182"/>
      <c r="J19" s="192">
        <f t="shared" si="0"/>
        <v>102679</v>
      </c>
      <c r="K19" s="197"/>
      <c r="L19" s="204">
        <f t="shared" si="1"/>
        <v>0.41973698733173359</v>
      </c>
      <c r="M19" s="209"/>
      <c r="N19" s="217"/>
      <c r="P19" s="218"/>
    </row>
    <row r="20" spans="2:16" s="9" customFormat="1" ht="28.5" customHeight="1">
      <c r="B20" s="139"/>
      <c r="C20" s="146"/>
      <c r="D20" s="152" t="s">
        <v>21</v>
      </c>
      <c r="E20" s="157" t="s">
        <v>51</v>
      </c>
      <c r="F20" s="164">
        <v>221331</v>
      </c>
      <c r="G20" s="157"/>
      <c r="H20" s="174">
        <v>216433</v>
      </c>
      <c r="I20" s="180"/>
      <c r="J20" s="190">
        <f t="shared" si="0"/>
        <v>4898</v>
      </c>
      <c r="K20" s="198"/>
      <c r="L20" s="202">
        <f t="shared" si="1"/>
        <v>2.2630560034745173e-002</v>
      </c>
      <c r="M20" s="210"/>
      <c r="N20" s="217"/>
      <c r="P20" s="218"/>
    </row>
    <row r="21" spans="2:16" s="7" customFormat="1" ht="28.5" customHeight="1">
      <c r="B21" s="140" t="s">
        <v>22</v>
      </c>
      <c r="C21" s="147" t="s">
        <v>52</v>
      </c>
      <c r="D21" s="147"/>
      <c r="E21" s="147"/>
      <c r="F21" s="165">
        <f>SUM(F22:F23)</f>
        <v>276385</v>
      </c>
      <c r="G21" s="170"/>
      <c r="H21" s="175">
        <f>SUM(H22:H23)</f>
        <v>316150</v>
      </c>
      <c r="I21" s="181"/>
      <c r="J21" s="191">
        <f t="shared" si="0"/>
        <v>-39765</v>
      </c>
      <c r="K21" s="199"/>
      <c r="L21" s="203">
        <f t="shared" si="1"/>
        <v>-0.12577890241973744</v>
      </c>
      <c r="M21" s="211"/>
      <c r="N21" s="216"/>
      <c r="P21" s="218"/>
    </row>
    <row r="22" spans="2:16" s="9" customFormat="1" ht="28.5" customHeight="1">
      <c r="B22" s="138"/>
      <c r="C22" s="148"/>
      <c r="D22" s="153" t="s">
        <v>7</v>
      </c>
      <c r="E22" s="158" t="s">
        <v>53</v>
      </c>
      <c r="F22" s="166">
        <v>181362</v>
      </c>
      <c r="G22" s="158"/>
      <c r="H22" s="176">
        <v>230931</v>
      </c>
      <c r="I22" s="182"/>
      <c r="J22" s="192">
        <f t="shared" si="0"/>
        <v>-49569</v>
      </c>
      <c r="K22" s="197"/>
      <c r="L22" s="204">
        <f t="shared" si="1"/>
        <v>-0.21464853137950302</v>
      </c>
      <c r="M22" s="209"/>
      <c r="N22" s="217"/>
      <c r="P22" s="218"/>
    </row>
    <row r="23" spans="2:16" s="7" customFormat="1" ht="28.5" customHeight="1">
      <c r="B23" s="139"/>
      <c r="C23" s="146"/>
      <c r="D23" s="152" t="s">
        <v>21</v>
      </c>
      <c r="E23" s="157" t="s">
        <v>43</v>
      </c>
      <c r="F23" s="164">
        <v>95023</v>
      </c>
      <c r="G23" s="157"/>
      <c r="H23" s="174">
        <v>85219</v>
      </c>
      <c r="I23" s="180"/>
      <c r="J23" s="190">
        <f t="shared" si="0"/>
        <v>9804</v>
      </c>
      <c r="K23" s="198"/>
      <c r="L23" s="202">
        <f t="shared" si="1"/>
        <v>0.11504476701205135</v>
      </c>
      <c r="M23" s="210"/>
      <c r="N23" s="217"/>
      <c r="P23" s="218"/>
    </row>
    <row r="24" spans="2:16" s="9" customFormat="1" ht="28.5" customHeight="1">
      <c r="B24" s="140" t="s">
        <v>54</v>
      </c>
      <c r="C24" s="147" t="s">
        <v>17</v>
      </c>
      <c r="D24" s="147"/>
      <c r="E24" s="147"/>
      <c r="F24" s="165">
        <f>SUM(F25)</f>
        <v>188128</v>
      </c>
      <c r="G24" s="170"/>
      <c r="H24" s="175">
        <f>SUM(H25)</f>
        <v>171877</v>
      </c>
      <c r="I24" s="181"/>
      <c r="J24" s="191">
        <f t="shared" si="0"/>
        <v>16251</v>
      </c>
      <c r="K24" s="199"/>
      <c r="L24" s="203">
        <f t="shared" si="1"/>
        <v>9.4550172507083641e-002</v>
      </c>
      <c r="M24" s="211"/>
      <c r="N24" s="216"/>
      <c r="P24" s="218"/>
    </row>
    <row r="25" spans="2:16" s="7" customFormat="1" ht="28.5" customHeight="1">
      <c r="B25" s="139"/>
      <c r="C25" s="146"/>
      <c r="D25" s="152" t="s">
        <v>7</v>
      </c>
      <c r="E25" s="157" t="s">
        <v>17</v>
      </c>
      <c r="F25" s="164">
        <v>188128</v>
      </c>
      <c r="G25" s="157"/>
      <c r="H25" s="174">
        <v>171877</v>
      </c>
      <c r="I25" s="180"/>
      <c r="J25" s="190">
        <f t="shared" si="0"/>
        <v>16251</v>
      </c>
      <c r="K25" s="198"/>
      <c r="L25" s="202">
        <f t="shared" si="1"/>
        <v>9.4550172507083641e-002</v>
      </c>
      <c r="M25" s="210"/>
      <c r="N25" s="217"/>
      <c r="P25" s="218"/>
    </row>
    <row r="26" spans="2:16" s="9" customFormat="1" ht="28.5" customHeight="1">
      <c r="B26" s="140" t="s">
        <v>56</v>
      </c>
      <c r="C26" s="147" t="s">
        <v>57</v>
      </c>
      <c r="D26" s="147"/>
      <c r="E26" s="147"/>
      <c r="F26" s="165">
        <f>SUM(F27:F31)</f>
        <v>918413</v>
      </c>
      <c r="G26" s="170"/>
      <c r="H26" s="175">
        <f>SUM(H27:H31)</f>
        <v>905352</v>
      </c>
      <c r="I26" s="181"/>
      <c r="J26" s="191">
        <f t="shared" si="0"/>
        <v>13061</v>
      </c>
      <c r="K26" s="199"/>
      <c r="L26" s="203">
        <f t="shared" si="1"/>
        <v>1.4426433033781327e-002</v>
      </c>
      <c r="M26" s="211"/>
      <c r="N26" s="216"/>
      <c r="P26" s="218"/>
    </row>
    <row r="27" spans="2:16" s="7" customFormat="1" ht="28.5" customHeight="1">
      <c r="B27" s="138"/>
      <c r="C27" s="148"/>
      <c r="D27" s="153" t="s">
        <v>7</v>
      </c>
      <c r="E27" s="158" t="s">
        <v>58</v>
      </c>
      <c r="F27" s="166">
        <v>58160</v>
      </c>
      <c r="G27" s="158"/>
      <c r="H27" s="176">
        <v>52732</v>
      </c>
      <c r="I27" s="182"/>
      <c r="J27" s="192">
        <f t="shared" si="0"/>
        <v>5428</v>
      </c>
      <c r="K27" s="197"/>
      <c r="L27" s="204">
        <f t="shared" si="1"/>
        <v>0.10293559887734194</v>
      </c>
      <c r="M27" s="209"/>
      <c r="N27" s="217"/>
      <c r="P27" s="218"/>
    </row>
    <row r="28" spans="2:16" s="9" customFormat="1" ht="28.5" customHeight="1">
      <c r="B28" s="138"/>
      <c r="C28" s="148"/>
      <c r="D28" s="153" t="s">
        <v>21</v>
      </c>
      <c r="E28" s="158" t="s">
        <v>30</v>
      </c>
      <c r="F28" s="166">
        <v>313402</v>
      </c>
      <c r="G28" s="158"/>
      <c r="H28" s="176">
        <v>238032</v>
      </c>
      <c r="I28" s="182"/>
      <c r="J28" s="192">
        <f t="shared" si="0"/>
        <v>75370</v>
      </c>
      <c r="K28" s="197"/>
      <c r="L28" s="204">
        <f t="shared" si="1"/>
        <v>0.31663809907911533</v>
      </c>
      <c r="M28" s="209"/>
      <c r="N28" s="217"/>
      <c r="P28" s="218"/>
    </row>
    <row r="29" spans="2:16" s="7" customFormat="1" ht="28.5" customHeight="1">
      <c r="B29" s="138"/>
      <c r="C29" s="148"/>
      <c r="D29" s="153" t="s">
        <v>18</v>
      </c>
      <c r="E29" s="158" t="s">
        <v>59</v>
      </c>
      <c r="F29" s="166">
        <v>60591</v>
      </c>
      <c r="G29" s="158"/>
      <c r="H29" s="176">
        <v>15090</v>
      </c>
      <c r="I29" s="182"/>
      <c r="J29" s="192">
        <f t="shared" si="0"/>
        <v>45501</v>
      </c>
      <c r="K29" s="197"/>
      <c r="L29" s="204">
        <f t="shared" si="1"/>
        <v>3.0153081510934392</v>
      </c>
      <c r="M29" s="209"/>
      <c r="N29" s="217"/>
      <c r="P29" s="218"/>
    </row>
    <row r="30" spans="2:16" s="9" customFormat="1" ht="28.5" customHeight="1">
      <c r="B30" s="138"/>
      <c r="C30" s="148"/>
      <c r="D30" s="153" t="s">
        <v>2</v>
      </c>
      <c r="E30" s="158" t="s">
        <v>60</v>
      </c>
      <c r="F30" s="166">
        <v>471472</v>
      </c>
      <c r="G30" s="158"/>
      <c r="H30" s="176">
        <v>592549</v>
      </c>
      <c r="I30" s="182"/>
      <c r="J30" s="192">
        <f t="shared" si="0"/>
        <v>-121077</v>
      </c>
      <c r="K30" s="197"/>
      <c r="L30" s="204">
        <f t="shared" si="1"/>
        <v>-0.20433246870722932</v>
      </c>
      <c r="M30" s="209"/>
      <c r="N30" s="217"/>
      <c r="P30" s="218"/>
    </row>
    <row r="31" spans="2:16" s="7" customFormat="1" ht="28.5" customHeight="1">
      <c r="B31" s="139"/>
      <c r="C31" s="146"/>
      <c r="D31" s="152" t="s">
        <v>0</v>
      </c>
      <c r="E31" s="157" t="s">
        <v>19</v>
      </c>
      <c r="F31" s="164">
        <v>14788</v>
      </c>
      <c r="G31" s="157"/>
      <c r="H31" s="174">
        <v>6949</v>
      </c>
      <c r="I31" s="180"/>
      <c r="J31" s="190">
        <f t="shared" si="0"/>
        <v>7839</v>
      </c>
      <c r="K31" s="198"/>
      <c r="L31" s="202">
        <f t="shared" si="1"/>
        <v>1.128075982155706</v>
      </c>
      <c r="M31" s="210"/>
      <c r="N31" s="217"/>
      <c r="P31" s="218"/>
    </row>
    <row r="32" spans="2:16" s="7" customFormat="1" ht="28.5" customHeight="1">
      <c r="B32" s="140" t="s">
        <v>38</v>
      </c>
      <c r="C32" s="147" t="s">
        <v>55</v>
      </c>
      <c r="D32" s="147"/>
      <c r="E32" s="147"/>
      <c r="F32" s="165">
        <f>SUM(F33)</f>
        <v>331790</v>
      </c>
      <c r="G32" s="170"/>
      <c r="H32" s="175">
        <f>SUM(H33)</f>
        <v>300350</v>
      </c>
      <c r="I32" s="181"/>
      <c r="J32" s="191">
        <f t="shared" si="0"/>
        <v>31440</v>
      </c>
      <c r="K32" s="199"/>
      <c r="L32" s="203">
        <f t="shared" si="1"/>
        <v>0.10467787581155319</v>
      </c>
      <c r="M32" s="211"/>
      <c r="N32" s="216"/>
      <c r="P32" s="218"/>
    </row>
    <row r="33" spans="2:16" s="9" customFormat="1" ht="28.5" customHeight="1">
      <c r="B33" s="139"/>
      <c r="C33" s="146"/>
      <c r="D33" s="152" t="s">
        <v>7</v>
      </c>
      <c r="E33" s="157" t="s">
        <v>55</v>
      </c>
      <c r="F33" s="164">
        <v>331790</v>
      </c>
      <c r="G33" s="157"/>
      <c r="H33" s="174">
        <v>300350</v>
      </c>
      <c r="I33" s="180"/>
      <c r="J33" s="190">
        <f t="shared" si="0"/>
        <v>31440</v>
      </c>
      <c r="K33" s="198"/>
      <c r="L33" s="202">
        <f t="shared" si="1"/>
        <v>0.10467787581155319</v>
      </c>
      <c r="M33" s="210"/>
      <c r="N33" s="217"/>
      <c r="P33" s="218"/>
    </row>
    <row r="34" spans="2:16" s="7" customFormat="1" ht="28.5" customHeight="1">
      <c r="B34" s="140" t="s">
        <v>16</v>
      </c>
      <c r="C34" s="147" t="s">
        <v>11</v>
      </c>
      <c r="D34" s="147"/>
      <c r="E34" s="147"/>
      <c r="F34" s="165">
        <f>SUM(F35:F39)</f>
        <v>1129456</v>
      </c>
      <c r="G34" s="170"/>
      <c r="H34" s="175">
        <f>SUM(H35:H39)</f>
        <v>879815</v>
      </c>
      <c r="I34" s="181"/>
      <c r="J34" s="191">
        <f t="shared" si="0"/>
        <v>249641</v>
      </c>
      <c r="K34" s="199"/>
      <c r="L34" s="203">
        <f t="shared" si="1"/>
        <v>0.2837426049794558</v>
      </c>
      <c r="M34" s="211"/>
      <c r="N34" s="216"/>
      <c r="P34" s="218"/>
    </row>
    <row r="35" spans="2:16" s="7" customFormat="1" ht="28.5" customHeight="1">
      <c r="B35" s="138"/>
      <c r="C35" s="148"/>
      <c r="D35" s="153" t="s">
        <v>7</v>
      </c>
      <c r="E35" s="158" t="s">
        <v>62</v>
      </c>
      <c r="F35" s="166">
        <v>296655</v>
      </c>
      <c r="G35" s="158"/>
      <c r="H35" s="176">
        <v>302986</v>
      </c>
      <c r="I35" s="182"/>
      <c r="J35" s="192">
        <f t="shared" si="0"/>
        <v>-6331</v>
      </c>
      <c r="K35" s="197"/>
      <c r="L35" s="204">
        <f t="shared" si="1"/>
        <v>-2.0895354900886565e-002</v>
      </c>
      <c r="M35" s="209"/>
      <c r="N35" s="217"/>
      <c r="P35" s="218"/>
    </row>
    <row r="36" spans="2:16" s="7" customFormat="1" ht="28.5" customHeight="1">
      <c r="B36" s="138"/>
      <c r="C36" s="148"/>
      <c r="D36" s="153" t="s">
        <v>21</v>
      </c>
      <c r="E36" s="158" t="s">
        <v>63</v>
      </c>
      <c r="F36" s="166">
        <v>299145</v>
      </c>
      <c r="G36" s="158"/>
      <c r="H36" s="176">
        <v>360962</v>
      </c>
      <c r="I36" s="182"/>
      <c r="J36" s="192">
        <f t="shared" si="0"/>
        <v>-61817</v>
      </c>
      <c r="K36" s="197"/>
      <c r="L36" s="204">
        <f t="shared" si="1"/>
        <v>-0.17125625412093237</v>
      </c>
      <c r="M36" s="209"/>
      <c r="N36" s="217"/>
      <c r="P36" s="218"/>
    </row>
    <row r="37" spans="2:16" s="9" customFormat="1" ht="28.5" customHeight="1">
      <c r="B37" s="138"/>
      <c r="C37" s="148"/>
      <c r="D37" s="153" t="s">
        <v>18</v>
      </c>
      <c r="E37" s="158" t="s">
        <v>47</v>
      </c>
      <c r="F37" s="166">
        <v>92188</v>
      </c>
      <c r="G37" s="158"/>
      <c r="H37" s="176">
        <v>99126</v>
      </c>
      <c r="I37" s="182"/>
      <c r="J37" s="192">
        <f t="shared" si="0"/>
        <v>-6938</v>
      </c>
      <c r="K37" s="197"/>
      <c r="L37" s="204">
        <f t="shared" si="1"/>
        <v>-6.9991727700098871e-002</v>
      </c>
      <c r="M37" s="209"/>
      <c r="N37" s="217"/>
      <c r="P37" s="218"/>
    </row>
    <row r="38" spans="2:16" s="7" customFormat="1" ht="28.5" customHeight="1">
      <c r="B38" s="138"/>
      <c r="C38" s="148"/>
      <c r="D38" s="153" t="s">
        <v>13</v>
      </c>
      <c r="E38" s="158" t="s">
        <v>65</v>
      </c>
      <c r="F38" s="166">
        <v>237841</v>
      </c>
      <c r="G38" s="158"/>
      <c r="H38" s="176">
        <v>95943</v>
      </c>
      <c r="I38" s="182"/>
      <c r="J38" s="192">
        <f t="shared" si="0"/>
        <v>141898</v>
      </c>
      <c r="K38" s="197"/>
      <c r="L38" s="204">
        <f t="shared" si="1"/>
        <v>1.4789823124146628</v>
      </c>
      <c r="M38" s="209"/>
      <c r="N38" s="217"/>
      <c r="P38" s="218"/>
    </row>
    <row r="39" spans="2:16" s="7" customFormat="1" ht="28.5" customHeight="1">
      <c r="B39" s="139"/>
      <c r="C39" s="146"/>
      <c r="D39" s="152" t="s">
        <v>9</v>
      </c>
      <c r="E39" s="157" t="s">
        <v>67</v>
      </c>
      <c r="F39" s="164">
        <v>203627</v>
      </c>
      <c r="G39" s="157"/>
      <c r="H39" s="174">
        <v>20798</v>
      </c>
      <c r="I39" s="180"/>
      <c r="J39" s="192">
        <f t="shared" si="0"/>
        <v>182829</v>
      </c>
      <c r="K39" s="198"/>
      <c r="L39" s="204">
        <f t="shared" si="1"/>
        <v>8.7907010289450902</v>
      </c>
      <c r="M39" s="210"/>
      <c r="N39" s="217"/>
      <c r="P39" s="218"/>
    </row>
    <row r="40" spans="2:16" s="7" customFormat="1" ht="28.5" hidden="1" customHeight="1">
      <c r="B40" s="138" t="s">
        <v>74</v>
      </c>
      <c r="C40" s="145" t="s">
        <v>75</v>
      </c>
      <c r="D40" s="145"/>
      <c r="E40" s="145"/>
      <c r="F40" s="165">
        <f>SUM(F41)</f>
        <v>458574</v>
      </c>
      <c r="G40" s="171"/>
      <c r="H40" s="175">
        <f>SUM(H41)</f>
        <v>458574</v>
      </c>
      <c r="I40" s="183"/>
      <c r="J40" s="192">
        <f t="shared" si="0"/>
        <v>0</v>
      </c>
      <c r="K40" s="197"/>
      <c r="L40" s="201">
        <f t="shared" si="1"/>
        <v>0</v>
      </c>
      <c r="M40" s="209"/>
      <c r="N40" s="217"/>
      <c r="P40" s="218"/>
    </row>
    <row r="41" spans="2:16" s="7" customFormat="1" ht="28.5" hidden="1" customHeight="1">
      <c r="B41" s="138"/>
      <c r="C41" s="149"/>
      <c r="D41" s="154" t="s">
        <v>7</v>
      </c>
      <c r="E41" s="160" t="s">
        <v>61</v>
      </c>
      <c r="F41" s="164">
        <v>458574</v>
      </c>
      <c r="G41" s="161"/>
      <c r="H41" s="174">
        <v>458574</v>
      </c>
      <c r="I41" s="184"/>
      <c r="J41" s="192">
        <f t="shared" si="0"/>
        <v>0</v>
      </c>
      <c r="K41" s="185"/>
      <c r="L41" s="205">
        <f t="shared" si="1"/>
        <v>0</v>
      </c>
      <c r="M41" s="212"/>
      <c r="N41" s="217"/>
      <c r="P41" s="218"/>
    </row>
    <row r="42" spans="2:16" s="7" customFormat="1" ht="28.5" customHeight="1">
      <c r="B42" s="140" t="s">
        <v>23</v>
      </c>
      <c r="C42" s="147" t="s">
        <v>25</v>
      </c>
      <c r="D42" s="147"/>
      <c r="E42" s="147"/>
      <c r="F42" s="165">
        <f>SUM(F43)</f>
        <v>512450</v>
      </c>
      <c r="G42" s="170"/>
      <c r="H42" s="175">
        <f>SUM(H43)</f>
        <v>515079</v>
      </c>
      <c r="I42" s="181"/>
      <c r="J42" s="191">
        <f t="shared" si="0"/>
        <v>-2629</v>
      </c>
      <c r="K42" s="199"/>
      <c r="L42" s="203">
        <f t="shared" si="1"/>
        <v>-5.1040714142879251e-003</v>
      </c>
      <c r="M42" s="211"/>
      <c r="N42" s="216"/>
      <c r="P42" s="218"/>
    </row>
    <row r="43" spans="2:16" s="9" customFormat="1" ht="28.5" customHeight="1">
      <c r="B43" s="139"/>
      <c r="C43" s="146"/>
      <c r="D43" s="152" t="s">
        <v>7</v>
      </c>
      <c r="E43" s="157" t="s">
        <v>25</v>
      </c>
      <c r="F43" s="164">
        <v>512450</v>
      </c>
      <c r="G43" s="157"/>
      <c r="H43" s="174">
        <v>515079</v>
      </c>
      <c r="I43" s="180"/>
      <c r="J43" s="190">
        <f t="shared" si="0"/>
        <v>-2629</v>
      </c>
      <c r="K43" s="198"/>
      <c r="L43" s="202">
        <f t="shared" si="1"/>
        <v>-5.1040714142879251e-003</v>
      </c>
      <c r="M43" s="210"/>
      <c r="N43" s="217"/>
      <c r="P43" s="218"/>
    </row>
    <row r="44" spans="2:16" s="7" customFormat="1" ht="28.5" customHeight="1">
      <c r="B44" s="140" t="s">
        <v>3</v>
      </c>
      <c r="C44" s="147" t="s">
        <v>44</v>
      </c>
      <c r="D44" s="147"/>
      <c r="E44" s="147"/>
      <c r="F44" s="165">
        <f>SUM(F45)</f>
        <v>66058</v>
      </c>
      <c r="G44" s="170"/>
      <c r="H44" s="175">
        <f>SUM(H45)</f>
        <v>32806</v>
      </c>
      <c r="I44" s="181"/>
      <c r="J44" s="191">
        <f t="shared" si="0"/>
        <v>33252</v>
      </c>
      <c r="K44" s="199"/>
      <c r="L44" s="203">
        <f t="shared" si="1"/>
        <v>1.0135950740718163</v>
      </c>
      <c r="M44" s="211"/>
      <c r="N44" s="216"/>
      <c r="P44" s="218"/>
    </row>
    <row r="45" spans="2:16" s="7" customFormat="1" ht="28.5" customHeight="1">
      <c r="B45" s="138"/>
      <c r="C45" s="148"/>
      <c r="D45" s="154" t="s">
        <v>7</v>
      </c>
      <c r="E45" s="161" t="s">
        <v>44</v>
      </c>
      <c r="F45" s="167">
        <v>66058</v>
      </c>
      <c r="G45" s="161"/>
      <c r="H45" s="177">
        <v>32806</v>
      </c>
      <c r="I45" s="184"/>
      <c r="J45" s="193">
        <f t="shared" si="0"/>
        <v>33252</v>
      </c>
      <c r="K45" s="185"/>
      <c r="L45" s="205">
        <f t="shared" si="1"/>
        <v>1.0135950740718163</v>
      </c>
      <c r="M45" s="212"/>
      <c r="N45" s="217"/>
      <c r="P45" s="220"/>
    </row>
    <row r="46" spans="2:16" s="9" customFormat="1" ht="30" customHeight="1">
      <c r="B46" s="141" t="s">
        <v>76</v>
      </c>
      <c r="C46" s="150"/>
      <c r="D46" s="150"/>
      <c r="E46" s="150"/>
      <c r="F46" s="168">
        <f>F5+F7+F14+F18+F21+F24+F26+F32+F34+F42+F44</f>
        <v>8521328</v>
      </c>
      <c r="G46" s="172"/>
      <c r="H46" s="178">
        <f>H5+H7+H14+H18+H21+H24+H26+H32+H34+H42+H44</f>
        <v>7780000</v>
      </c>
      <c r="I46" s="172"/>
      <c r="J46" s="194">
        <f t="shared" si="0"/>
        <v>741328</v>
      </c>
      <c r="K46" s="200"/>
      <c r="L46" s="206">
        <f t="shared" si="1"/>
        <v>9.5286375321336658e-002</v>
      </c>
      <c r="M46" s="213"/>
      <c r="N46" s="216"/>
      <c r="P46" s="220"/>
    </row>
    <row r="47" spans="2:16" s="9" customFormat="1" ht="19.2">
      <c r="B47" s="142" t="s">
        <v>77</v>
      </c>
      <c r="C47" s="151"/>
      <c r="D47" s="151"/>
      <c r="E47" s="151"/>
      <c r="F47" s="145"/>
      <c r="G47" s="145"/>
      <c r="H47" s="145"/>
      <c r="I47" s="185"/>
      <c r="J47" s="185"/>
      <c r="K47" s="185"/>
      <c r="L47" s="185"/>
      <c r="M47" s="185"/>
      <c r="N47" s="216"/>
      <c r="P47" s="220"/>
    </row>
    <row r="49" spans="7:16" s="12" customFormat="1" ht="14.1" customHeight="1">
      <c r="G49" s="93"/>
      <c r="I49" s="93"/>
      <c r="K49" s="93"/>
      <c r="M49" s="93"/>
      <c r="P49" s="133"/>
    </row>
  </sheetData>
  <mergeCells count="12">
    <mergeCell ref="B2:E2"/>
    <mergeCell ref="J2:M2"/>
    <mergeCell ref="F3:G3"/>
    <mergeCell ref="H3:I3"/>
    <mergeCell ref="J3:M3"/>
    <mergeCell ref="F4:G4"/>
    <mergeCell ref="H4:I4"/>
    <mergeCell ref="J4:K4"/>
    <mergeCell ref="L4:M4"/>
    <mergeCell ref="B46:E46"/>
    <mergeCell ref="B3:C4"/>
    <mergeCell ref="D3:E4"/>
  </mergeCells>
  <phoneticPr fontId="4"/>
  <printOptions horizontalCentered="1" verticalCentered="1"/>
  <pageMargins left="0.6692913385826772" right="0.39370078740157483" top="0.35433070866141736" bottom="0.55118110236220474" header="0.19685039370078741" footer="0.35433070866141736"/>
  <pageSetup paperSize="9" scale="66" fitToWidth="1" fitToHeight="1" orientation="portrait" usePrinterDefaults="1" errors="blank" r:id="rId1"/>
  <headerFooter alignWithMargins="0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歳入予算項別</vt:lpstr>
      <vt:lpstr>歳出予算項別</vt:lpstr>
    </vt:vector>
  </TitlesOfParts>
  <Company>パソコン研究会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南箕輪村役場</dc:creator>
  <cp:lastModifiedBy>浦嶋一馬</cp:lastModifiedBy>
  <cp:lastPrinted>2021-06-01T02:40:16Z</cp:lastPrinted>
  <dcterms:created xsi:type="dcterms:W3CDTF">1998-01-27T02:13:24Z</dcterms:created>
  <dcterms:modified xsi:type="dcterms:W3CDTF">2025-05-15T02:56:42Z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2025-05-15T02:56:42Z</vt:filetime>
  </property>
</Properties>
</file>